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85" windowWidth="14055" windowHeight="6090" firstSheet="1" activeTab="3"/>
  </bookViews>
  <sheets>
    <sheet name="drugtesting ნარკოტესტირება " sheetId="5" r:id="rId1"/>
    <sheet name="Article 45 მუხლი" sheetId="8" r:id="rId2"/>
    <sheet name="ჯარიმების რაოდენობა fines" sheetId="9" r:id="rId3"/>
    <sheet name="მსჯავრდებულთა რაოდენობა convinc" sheetId="10" r:id="rId4"/>
  </sheets>
  <calcPr calcId="145621"/>
</workbook>
</file>

<file path=xl/calcChain.xml><?xml version="1.0" encoding="utf-8"?>
<calcChain xmlns="http://schemas.openxmlformats.org/spreadsheetml/2006/main">
  <c r="H49" i="10" l="1"/>
  <c r="G49" i="10"/>
  <c r="F49" i="10"/>
  <c r="E49" i="10"/>
  <c r="D49" i="10"/>
  <c r="C49" i="10"/>
  <c r="C35" i="10"/>
  <c r="C22" i="10"/>
  <c r="C10" i="10"/>
  <c r="D10" i="9"/>
  <c r="C10" i="9"/>
  <c r="B10" i="9"/>
  <c r="H18" i="8"/>
  <c r="H5" i="8" s="1"/>
  <c r="G16" i="8"/>
  <c r="F16" i="8"/>
  <c r="E16" i="8"/>
  <c r="D16" i="8"/>
  <c r="C16" i="8"/>
  <c r="B16" i="8"/>
  <c r="H13" i="8"/>
  <c r="F13" i="8"/>
  <c r="D13" i="8"/>
  <c r="B13" i="8"/>
  <c r="H11" i="8"/>
  <c r="G11" i="8"/>
  <c r="G13" i="8" s="1"/>
  <c r="F11" i="8"/>
  <c r="E11" i="8"/>
  <c r="E13" i="8" s="1"/>
  <c r="D11" i="8"/>
  <c r="C11" i="8"/>
  <c r="C13" i="8" s="1"/>
  <c r="B11" i="8"/>
  <c r="D9" i="8"/>
  <c r="C9" i="8"/>
  <c r="B9" i="8"/>
  <c r="I7" i="8"/>
  <c r="I6" i="8"/>
  <c r="C20" i="5"/>
  <c r="C10" i="5"/>
  <c r="B10" i="5"/>
  <c r="C11" i="5" s="1"/>
  <c r="E9" i="5"/>
  <c r="E8" i="5"/>
  <c r="F7" i="5"/>
  <c r="E7" i="5"/>
  <c r="F6" i="5"/>
  <c r="E6" i="5"/>
  <c r="F5" i="5"/>
  <c r="E5" i="5"/>
  <c r="F4" i="5"/>
  <c r="E4" i="5"/>
  <c r="F3" i="5"/>
  <c r="E3" i="5"/>
  <c r="E2" i="5"/>
  <c r="H16" i="8" l="1"/>
  <c r="I5" i="8"/>
  <c r="J6" i="8" s="1"/>
</calcChain>
</file>

<file path=xl/sharedStrings.xml><?xml version="1.0" encoding="utf-8"?>
<sst xmlns="http://schemas.openxmlformats.org/spreadsheetml/2006/main" count="74" uniqueCount="37">
  <si>
    <t>მუხლი 260</t>
  </si>
  <si>
    <t>წელი</t>
  </si>
  <si>
    <t>წარმოდგენილ პირთა რაოდენობა</t>
  </si>
  <si>
    <t>დადებითი შემთხვევების რაოდენობა</t>
  </si>
  <si>
    <t>ლაბორატორიულად დადგინდა</t>
  </si>
  <si>
    <t>% (დადებითი შემთხვევების რაოდენობა)</t>
  </si>
  <si>
    <t>% (ლაბორატიულად დადგინდა)</t>
  </si>
  <si>
    <t>2013 (იან-ივნ)</t>
  </si>
  <si>
    <t>სულ</t>
  </si>
  <si>
    <t>მუხლი 45</t>
  </si>
  <si>
    <t>2013 (იანვარი-ოქტომბერი)</t>
  </si>
  <si>
    <t>სასამართლო დადგენილება გამოტანილია (პირების რაოდენობა)</t>
  </si>
  <si>
    <t>ჯარიმა დაეკისრა (პირების რაოდენობა)</t>
  </si>
  <si>
    <t>დაკისრებული ჯარიმის რაოდენობა</t>
  </si>
  <si>
    <t>ადმინისტრაციული პატიმრობა</t>
  </si>
  <si>
    <t>საქმე შეწყდა</t>
  </si>
  <si>
    <t>ჯარიმის რაოდენობა</t>
  </si>
  <si>
    <t>მუხლი 262</t>
  </si>
  <si>
    <t>მუხლი 264</t>
  </si>
  <si>
    <t>მუხლი 265</t>
  </si>
  <si>
    <t>მუხლი 271</t>
  </si>
  <si>
    <t>მუხლი 272</t>
  </si>
  <si>
    <t>მუხლი 261, 263-272, 274</t>
  </si>
  <si>
    <t>მუხლი 273</t>
  </si>
  <si>
    <t>Total</t>
  </si>
  <si>
    <t/>
  </si>
  <si>
    <t>დაპატიმრებულთა  რაოდენობა</t>
  </si>
  <si>
    <t>პირობით მსჯავრდებულთა რაოდენობა</t>
  </si>
  <si>
    <t>დაჯარიმებულ პირთა რაოდენობა</t>
  </si>
  <si>
    <t>I ინსტანციის სასამართლოებში ნარკოტიკულ დანაშაულთან დაკავშირებული საქმეების განხილვა</t>
  </si>
  <si>
    <t>პირთა რაოდენობა</t>
  </si>
  <si>
    <t>Average</t>
  </si>
  <si>
    <t>Imprisoned</t>
  </si>
  <si>
    <t>Conditional Sentence</t>
  </si>
  <si>
    <t>Fined</t>
  </si>
  <si>
    <t>Cases in courts</t>
  </si>
  <si>
    <t>number of people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</si>
</sst>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8"/>
      <color rgb="FF000000"/>
      <name val="Calibri"/>
    </font>
    <font>
      <b/>
      <sz val="10"/>
      <color rgb="FF000000"/>
      <name val="Arial"/>
    </font>
    <font>
      <sz val="10"/>
      <color rgb="FF000000"/>
      <name val="Arial"/>
    </font>
    <font>
      <sz val="8"/>
      <color rgb="FF000000"/>
      <name val="Calibri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AA84F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E066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AA84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"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0" fontId="1" fillId="2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2" fillId="4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3" fillId="0" borderId="0" xfId="0" applyFont="1" applyAlignment="1">
      <alignment wrapText="1"/>
    </xf>
    <xf numFmtId="0" fontId="0" fillId="6" borderId="0" xfId="0" applyFill="1" applyAlignment="1">
      <alignment wrapText="1"/>
    </xf>
    <xf numFmtId="0" fontId="4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5" fillId="0" borderId="0" xfId="0" applyFont="1" applyAlignment="1">
      <alignment wrapText="1"/>
    </xf>
    <xf numFmtId="10" fontId="0" fillId="8" borderId="0" xfId="0" applyNumberFormat="1" applyFill="1" applyAlignment="1">
      <alignment wrapText="1"/>
    </xf>
    <xf numFmtId="0" fontId="6" fillId="9" borderId="0" xfId="0" applyFont="1" applyFill="1" applyAlignment="1">
      <alignment wrapText="1"/>
    </xf>
    <xf numFmtId="9" fontId="0" fillId="0" borderId="0" xfId="1" applyFont="1" applyAlignment="1">
      <alignment wrapText="1"/>
    </xf>
    <xf numFmtId="0" fontId="7" fillId="0" borderId="0" xfId="0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684EE"/>
            </a:solidFill>
          </c:spPr>
          <c:invertIfNegative val="1"/>
          <c:val>
            <c:numRef>
              <c:f>'Article 45 მუხლი'!$B$11</c:f>
              <c:numCache>
                <c:formatCode>General</c:formatCode>
                <c:ptCount val="1"/>
                <c:pt idx="0">
                  <c:v>979.33333333333337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spPr>
            <a:solidFill>
              <a:srgbClr val="DC3912"/>
            </a:solidFill>
          </c:spPr>
          <c:invertIfNegative val="1"/>
          <c:val>
            <c:numRef>
              <c:f>'Article 45 მუხლი'!$C$11</c:f>
              <c:numCache>
                <c:formatCode>General</c:formatCode>
                <c:ptCount val="1"/>
                <c:pt idx="0">
                  <c:v>852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spPr>
            <a:solidFill>
              <a:srgbClr val="FF9900"/>
            </a:solidFill>
          </c:spPr>
          <c:invertIfNegative val="1"/>
          <c:val>
            <c:numRef>
              <c:f>'Article 45 მუხლი'!$D$11</c:f>
              <c:numCache>
                <c:formatCode>General</c:formatCode>
                <c:ptCount val="1"/>
                <c:pt idx="0">
                  <c:v>520.16666666666663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spPr>
            <a:solidFill>
              <a:srgbClr val="008000"/>
            </a:solidFill>
          </c:spPr>
          <c:invertIfNegative val="1"/>
          <c:val>
            <c:numRef>
              <c:f>'Article 45 მუხლი'!$E$11</c:f>
              <c:numCache>
                <c:formatCode>General</c:formatCode>
                <c:ptCount val="1"/>
                <c:pt idx="0">
                  <c:v>550.91666666666663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4"/>
          <c:order val="4"/>
          <c:spPr>
            <a:solidFill>
              <a:srgbClr val="666666"/>
            </a:solidFill>
          </c:spPr>
          <c:invertIfNegative val="1"/>
          <c:val>
            <c:numRef>
              <c:f>'Article 45 მუხლი'!$F$11</c:f>
              <c:numCache>
                <c:formatCode>General</c:formatCode>
                <c:ptCount val="1"/>
                <c:pt idx="0">
                  <c:v>429.16666666666669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5"/>
          <c:order val="5"/>
          <c:spPr>
            <a:solidFill>
              <a:srgbClr val="4942CC"/>
            </a:solidFill>
          </c:spPr>
          <c:invertIfNegative val="1"/>
          <c:val>
            <c:numRef>
              <c:f>'Article 45 მუხლი'!$G$11</c:f>
              <c:numCache>
                <c:formatCode>General</c:formatCode>
                <c:ptCount val="1"/>
                <c:pt idx="0">
                  <c:v>400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6"/>
          <c:order val="6"/>
          <c:spPr>
            <a:solidFill>
              <a:srgbClr val="CB4AC5"/>
            </a:solidFill>
          </c:spPr>
          <c:invertIfNegative val="1"/>
          <c:val>
            <c:numRef>
              <c:f>'Article 45 მუხლი'!$H$11</c:f>
              <c:numCache>
                <c:formatCode>General</c:formatCode>
                <c:ptCount val="1"/>
                <c:pt idx="0">
                  <c:v>558.1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16896"/>
        <c:axId val="80018816"/>
      </c:barChart>
      <c:catAx>
        <c:axId val="8001689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Horizontal axis title</a:t>
                </a:r>
              </a:p>
            </c:rich>
          </c:tx>
          <c:layout/>
          <c:overlay val="0"/>
        </c:title>
        <c:majorTickMark val="cross"/>
        <c:minorTickMark val="cross"/>
        <c:tickLblPos val="nextTo"/>
        <c:crossAx val="80018816"/>
        <c:crosses val="autoZero"/>
        <c:auto val="1"/>
        <c:lblAlgn val="ctr"/>
        <c:lblOffset val="100"/>
        <c:noMultiLvlLbl val="1"/>
      </c:catAx>
      <c:valAx>
        <c:axId val="800188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Left vertical axis title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8001689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523875</xdr:colOff>
      <xdr:row>36</xdr:row>
      <xdr:rowOff>457200</xdr:rowOff>
    </xdr:from>
    <xdr:ext cx="5715000" cy="3533775"/>
    <xdr:graphicFrame macro=""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E26" sqref="E26"/>
    </sheetView>
  </sheetViews>
  <sheetFormatPr defaultColWidth="17.140625" defaultRowHeight="12.75" customHeight="1" x14ac:dyDescent="0.2"/>
  <sheetData>
    <row r="1" spans="1:20" ht="12.75" customHeight="1" x14ac:dyDescent="0.2">
      <c r="A1" s="8" t="s">
        <v>1</v>
      </c>
      <c r="B1" s="8" t="s">
        <v>2</v>
      </c>
      <c r="C1" s="8" t="s">
        <v>3</v>
      </c>
      <c r="D1" s="8" t="s">
        <v>4</v>
      </c>
      <c r="E1" t="s">
        <v>5</v>
      </c>
      <c r="F1" t="s">
        <v>6</v>
      </c>
    </row>
    <row r="2" spans="1:20" ht="12.75" customHeight="1" x14ac:dyDescent="0.2">
      <c r="A2" s="2">
        <v>2006</v>
      </c>
      <c r="B2" s="3">
        <v>5300</v>
      </c>
      <c r="C2" s="3">
        <v>4140</v>
      </c>
      <c r="D2" s="2"/>
      <c r="E2" s="11">
        <f t="shared" ref="E2:E9" si="0">C2/B2</f>
        <v>0.78113207547169816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2.75" customHeight="1" x14ac:dyDescent="0.2">
      <c r="A3" s="8">
        <v>2007</v>
      </c>
      <c r="B3" s="8">
        <v>57375</v>
      </c>
      <c r="C3" s="8">
        <v>20292</v>
      </c>
      <c r="D3" s="8">
        <v>19618</v>
      </c>
      <c r="E3" s="1">
        <f t="shared" si="0"/>
        <v>0.35367320261437907</v>
      </c>
      <c r="F3" s="1">
        <f>D3/B3</f>
        <v>0.34192592592592591</v>
      </c>
    </row>
    <row r="4" spans="1:20" ht="12.75" customHeight="1" x14ac:dyDescent="0.2">
      <c r="A4" s="8">
        <v>2008</v>
      </c>
      <c r="B4" s="8">
        <v>43029</v>
      </c>
      <c r="C4" s="8">
        <v>19302</v>
      </c>
      <c r="D4" s="8">
        <v>18577</v>
      </c>
      <c r="E4" s="1">
        <f t="shared" si="0"/>
        <v>0.44858118943038416</v>
      </c>
      <c r="F4" s="1">
        <f>D4/B4</f>
        <v>0.43173208766180948</v>
      </c>
    </row>
    <row r="5" spans="1:20" ht="12.75" customHeight="1" x14ac:dyDescent="0.2">
      <c r="A5" s="8">
        <v>2009</v>
      </c>
      <c r="B5" s="8">
        <v>33292</v>
      </c>
      <c r="C5" s="8">
        <v>11794</v>
      </c>
      <c r="D5" s="8">
        <v>11444</v>
      </c>
      <c r="E5" s="1">
        <f t="shared" si="0"/>
        <v>0.35425928150907127</v>
      </c>
      <c r="F5" s="1">
        <f>D5/B5</f>
        <v>0.34374624534422682</v>
      </c>
    </row>
    <row r="6" spans="1:20" ht="12.75" customHeight="1" x14ac:dyDescent="0.2">
      <c r="A6" s="8">
        <v>2010</v>
      </c>
      <c r="B6" s="8">
        <v>33592</v>
      </c>
      <c r="C6" s="8">
        <v>11348</v>
      </c>
      <c r="D6" s="8">
        <v>11069</v>
      </c>
      <c r="E6" s="1">
        <f t="shared" si="0"/>
        <v>0.337818528221005</v>
      </c>
      <c r="F6" s="1">
        <f>D6/B6</f>
        <v>0.32951297928078116</v>
      </c>
    </row>
    <row r="7" spans="1:20" ht="12.75" customHeight="1" x14ac:dyDescent="0.2">
      <c r="A7" s="8">
        <v>2011</v>
      </c>
      <c r="B7" s="8">
        <v>27178</v>
      </c>
      <c r="C7" s="8">
        <v>8138</v>
      </c>
      <c r="D7" s="8">
        <v>8015</v>
      </c>
      <c r="E7" s="1">
        <f t="shared" si="0"/>
        <v>0.29943336522187064</v>
      </c>
      <c r="F7" s="1">
        <f>D7/B7</f>
        <v>0.29490764589005813</v>
      </c>
    </row>
    <row r="8" spans="1:20" ht="12.75" customHeight="1" x14ac:dyDescent="0.2">
      <c r="A8">
        <v>2012</v>
      </c>
      <c r="B8">
        <v>27749</v>
      </c>
      <c r="C8">
        <v>7627</v>
      </c>
      <c r="E8" s="1">
        <f t="shared" si="0"/>
        <v>0.27485675159465206</v>
      </c>
    </row>
    <row r="9" spans="1:20" ht="12.75" customHeight="1" x14ac:dyDescent="0.2">
      <c r="A9" t="s">
        <v>7</v>
      </c>
      <c r="B9">
        <v>25041</v>
      </c>
      <c r="C9">
        <v>7736</v>
      </c>
      <c r="E9" s="1">
        <f t="shared" si="0"/>
        <v>0.30893334930713628</v>
      </c>
    </row>
    <row r="10" spans="1:20" ht="12.75" customHeight="1" x14ac:dyDescent="0.2">
      <c r="A10" t="s">
        <v>8</v>
      </c>
      <c r="B10">
        <f>SUM(B3:B9)</f>
        <v>247256</v>
      </c>
      <c r="C10">
        <f>SUM(C2:C9)</f>
        <v>90377</v>
      </c>
    </row>
    <row r="11" spans="1:20" ht="12.75" customHeight="1" x14ac:dyDescent="0.2">
      <c r="C11">
        <f>B10-C10</f>
        <v>156879</v>
      </c>
    </row>
    <row r="12" spans="1:20" ht="12.75" customHeight="1" x14ac:dyDescent="0.2">
      <c r="A12" s="10" t="s">
        <v>1</v>
      </c>
      <c r="B12" s="10" t="s">
        <v>5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0" ht="12.75" customHeight="1" x14ac:dyDescent="0.2">
      <c r="A13" s="8">
        <v>2007</v>
      </c>
      <c r="B13" s="1">
        <v>0.35367320261437901</v>
      </c>
    </row>
    <row r="14" spans="1:20" ht="12.75" customHeight="1" x14ac:dyDescent="0.2">
      <c r="A14" s="8">
        <v>2008</v>
      </c>
      <c r="B14" s="1">
        <v>0.448581189430384</v>
      </c>
    </row>
    <row r="15" spans="1:20" ht="12.75" customHeight="1" x14ac:dyDescent="0.2">
      <c r="A15" s="8">
        <v>2009</v>
      </c>
      <c r="B15" s="1">
        <v>0.35425928150907099</v>
      </c>
    </row>
    <row r="16" spans="1:20" ht="12.75" customHeight="1" x14ac:dyDescent="0.2">
      <c r="A16" s="8">
        <v>2010</v>
      </c>
      <c r="B16" s="1">
        <v>0.337818528221005</v>
      </c>
    </row>
    <row r="17" spans="1:3" ht="12.75" customHeight="1" x14ac:dyDescent="0.2">
      <c r="A17" s="8">
        <v>2011</v>
      </c>
      <c r="B17" s="1">
        <v>0.29943336522187097</v>
      </c>
    </row>
    <row r="18" spans="1:3" ht="12.75" customHeight="1" x14ac:dyDescent="0.2">
      <c r="A18">
        <v>2012</v>
      </c>
      <c r="B18" s="1">
        <v>0.274856751594652</v>
      </c>
    </row>
    <row r="19" spans="1:3" ht="12.75" customHeight="1" x14ac:dyDescent="0.2">
      <c r="A19" t="s">
        <v>7</v>
      </c>
      <c r="B19" s="1">
        <v>0.30893334930713601</v>
      </c>
    </row>
    <row r="20" spans="1:3" ht="12.75" customHeight="1" x14ac:dyDescent="0.2">
      <c r="A20" t="s">
        <v>31</v>
      </c>
      <c r="C20" s="13">
        <f>AVERAGE(B14:B19)</f>
        <v>0.33731374421401988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workbookViewId="0">
      <selection activeCell="E29" sqref="E29"/>
    </sheetView>
  </sheetViews>
  <sheetFormatPr defaultColWidth="17.140625" defaultRowHeight="12.75" customHeight="1" x14ac:dyDescent="0.2"/>
  <cols>
    <col min="1" max="1" width="22.5703125" customWidth="1"/>
  </cols>
  <sheetData>
    <row r="2" spans="1:10" ht="12.75" customHeight="1" x14ac:dyDescent="0.2">
      <c r="A2" s="10" t="s">
        <v>9</v>
      </c>
    </row>
    <row r="3" spans="1:10" ht="12.75" customHeight="1" x14ac:dyDescent="0.2">
      <c r="B3" s="6">
        <v>2007</v>
      </c>
      <c r="C3" s="6">
        <v>2008</v>
      </c>
      <c r="D3" s="6">
        <v>2009</v>
      </c>
      <c r="E3" s="6">
        <v>2010</v>
      </c>
      <c r="F3" s="6">
        <v>2011</v>
      </c>
      <c r="G3" s="6">
        <v>2012</v>
      </c>
      <c r="H3" s="4" t="s">
        <v>10</v>
      </c>
    </row>
    <row r="4" spans="1:10" ht="12.75" customHeight="1" x14ac:dyDescent="0.2">
      <c r="A4" t="s">
        <v>11</v>
      </c>
      <c r="B4">
        <v>13363</v>
      </c>
      <c r="C4">
        <v>11950</v>
      </c>
      <c r="D4">
        <v>7372</v>
      </c>
      <c r="E4">
        <v>7634</v>
      </c>
      <c r="F4">
        <v>5828</v>
      </c>
      <c r="G4">
        <v>5157</v>
      </c>
      <c r="H4" s="5">
        <v>5581</v>
      </c>
    </row>
    <row r="5" spans="1:10" ht="12.75" customHeight="1" x14ac:dyDescent="0.2">
      <c r="A5" s="5" t="s">
        <v>12</v>
      </c>
      <c r="B5" s="5">
        <v>11752</v>
      </c>
      <c r="C5" s="5">
        <v>10224</v>
      </c>
      <c r="D5" s="5">
        <v>6242</v>
      </c>
      <c r="E5" s="5">
        <v>6611</v>
      </c>
      <c r="F5" s="5">
        <v>5150</v>
      </c>
      <c r="G5" s="5">
        <v>4800</v>
      </c>
      <c r="H5">
        <f>H4*H18</f>
        <v>4891.9866721387134</v>
      </c>
      <c r="I5" s="5">
        <f>SUM(B4:H5)</f>
        <v>106555.98667213871</v>
      </c>
    </row>
    <row r="6" spans="1:10" ht="12.75" customHeight="1" x14ac:dyDescent="0.2">
      <c r="A6" t="s">
        <v>13</v>
      </c>
      <c r="B6">
        <v>5745266</v>
      </c>
      <c r="C6">
        <v>5452300</v>
      </c>
      <c r="D6">
        <v>3299770</v>
      </c>
      <c r="I6" s="5">
        <f>SUM(B6:D6)</f>
        <v>14497336</v>
      </c>
      <c r="J6" s="9">
        <f>I5*500</f>
        <v>53277993.336069353</v>
      </c>
    </row>
    <row r="7" spans="1:10" ht="12.75" customHeight="1" x14ac:dyDescent="0.2">
      <c r="A7" t="s">
        <v>14</v>
      </c>
      <c r="B7">
        <v>1338</v>
      </c>
      <c r="C7">
        <v>1275</v>
      </c>
      <c r="D7">
        <v>855</v>
      </c>
      <c r="E7">
        <v>825</v>
      </c>
      <c r="F7">
        <v>567</v>
      </c>
      <c r="G7">
        <v>267</v>
      </c>
      <c r="I7" s="5">
        <f>SUM(B7:D7)</f>
        <v>3468</v>
      </c>
    </row>
    <row r="8" spans="1:10" ht="12.75" customHeight="1" x14ac:dyDescent="0.2">
      <c r="A8" t="s">
        <v>15</v>
      </c>
      <c r="B8">
        <v>250</v>
      </c>
      <c r="C8">
        <v>445</v>
      </c>
      <c r="D8">
        <v>266</v>
      </c>
      <c r="E8">
        <v>191</v>
      </c>
      <c r="F8">
        <v>111</v>
      </c>
      <c r="G8">
        <v>86</v>
      </c>
    </row>
    <row r="9" spans="1:10" ht="12.75" customHeight="1" x14ac:dyDescent="0.2">
      <c r="B9">
        <f>B6/B5</f>
        <v>488.87559564329473</v>
      </c>
      <c r="C9">
        <f>C6/C5</f>
        <v>533.28442879499221</v>
      </c>
      <c r="D9">
        <f>D6/D5</f>
        <v>528.63985901954504</v>
      </c>
    </row>
    <row r="11" spans="1:10" ht="12.75" customHeight="1" x14ac:dyDescent="0.2">
      <c r="B11">
        <f t="shared" ref="B11:G11" si="0">B5/12</f>
        <v>979.33333333333337</v>
      </c>
      <c r="C11">
        <f t="shared" si="0"/>
        <v>852</v>
      </c>
      <c r="D11">
        <f t="shared" si="0"/>
        <v>520.16666666666663</v>
      </c>
      <c r="E11">
        <f t="shared" si="0"/>
        <v>550.91666666666663</v>
      </c>
      <c r="F11">
        <f t="shared" si="0"/>
        <v>429.16666666666669</v>
      </c>
      <c r="G11">
        <f t="shared" si="0"/>
        <v>400</v>
      </c>
      <c r="H11">
        <f>H4/10</f>
        <v>558.1</v>
      </c>
    </row>
    <row r="13" spans="1:10" ht="12.75" customHeight="1" x14ac:dyDescent="0.2">
      <c r="B13">
        <f t="shared" ref="B13:H13" si="1">B11/10</f>
        <v>97.933333333333337</v>
      </c>
      <c r="C13">
        <f t="shared" si="1"/>
        <v>85.2</v>
      </c>
      <c r="D13">
        <f t="shared" si="1"/>
        <v>52.016666666666666</v>
      </c>
      <c r="E13">
        <f t="shared" si="1"/>
        <v>55.091666666666661</v>
      </c>
      <c r="F13">
        <f t="shared" si="1"/>
        <v>42.916666666666671</v>
      </c>
      <c r="G13">
        <f t="shared" si="1"/>
        <v>40</v>
      </c>
      <c r="H13">
        <f t="shared" si="1"/>
        <v>55.81</v>
      </c>
    </row>
    <row r="16" spans="1:10" ht="12.75" customHeight="1" x14ac:dyDescent="0.2">
      <c r="B16">
        <f t="shared" ref="B16:H16" si="2">B5/B4</f>
        <v>0.87944323879368402</v>
      </c>
      <c r="C16">
        <f t="shared" si="2"/>
        <v>0.85556485355648537</v>
      </c>
      <c r="D16">
        <f t="shared" si="2"/>
        <v>0.8467173087357569</v>
      </c>
      <c r="E16">
        <f t="shared" si="2"/>
        <v>0.86599423631123917</v>
      </c>
      <c r="F16">
        <f t="shared" si="2"/>
        <v>0.88366506520247079</v>
      </c>
      <c r="G16">
        <f t="shared" si="2"/>
        <v>0.93077370564281559</v>
      </c>
      <c r="H16">
        <f t="shared" si="2"/>
        <v>0.8765430338897533</v>
      </c>
    </row>
    <row r="18" spans="8:8" ht="12.75" customHeight="1" x14ac:dyDescent="0.2">
      <c r="H18">
        <f>AVERAGE(C16:G16)</f>
        <v>0.87654303388975341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workbookViewId="0"/>
  </sheetViews>
  <sheetFormatPr defaultColWidth="17.140625" defaultRowHeight="12.75" customHeight="1" x14ac:dyDescent="0.2"/>
  <sheetData>
    <row r="1" spans="1:20" ht="12.75" customHeight="1" x14ac:dyDescent="0.2">
      <c r="A1" s="10" t="s">
        <v>16</v>
      </c>
      <c r="B1" s="10">
        <v>2007</v>
      </c>
      <c r="C1" s="10">
        <v>2008</v>
      </c>
      <c r="D1" s="10">
        <v>2009</v>
      </c>
      <c r="E1" s="10"/>
      <c r="F1" s="10"/>
      <c r="G1" s="10"/>
      <c r="H1" s="10"/>
    </row>
    <row r="2" spans="1:20" ht="12.75" customHeight="1" x14ac:dyDescent="0.2">
      <c r="A2" t="s">
        <v>0</v>
      </c>
      <c r="B2">
        <v>7921900</v>
      </c>
      <c r="C2">
        <v>11855000</v>
      </c>
      <c r="D2">
        <v>12989744</v>
      </c>
    </row>
    <row r="3" spans="1:20" ht="12.75" customHeight="1" x14ac:dyDescent="0.2">
      <c r="A3" t="s">
        <v>17</v>
      </c>
      <c r="B3">
        <v>284000</v>
      </c>
      <c r="C3">
        <v>543000</v>
      </c>
      <c r="D3">
        <v>732500</v>
      </c>
    </row>
    <row r="4" spans="1:20" ht="12.75" customHeight="1" x14ac:dyDescent="0.2">
      <c r="A4" t="s">
        <v>18</v>
      </c>
      <c r="B4">
        <v>3000</v>
      </c>
    </row>
    <row r="5" spans="1:20" ht="12.75" customHeight="1" x14ac:dyDescent="0.2">
      <c r="A5" t="s">
        <v>19</v>
      </c>
      <c r="B5">
        <v>168000</v>
      </c>
      <c r="C5">
        <v>222000</v>
      </c>
      <c r="D5">
        <v>242500</v>
      </c>
    </row>
    <row r="6" spans="1:20" ht="12.75" customHeight="1" x14ac:dyDescent="0.2">
      <c r="A6" t="s">
        <v>20</v>
      </c>
      <c r="B6">
        <v>3500</v>
      </c>
      <c r="C6">
        <v>3000</v>
      </c>
    </row>
    <row r="7" spans="1:20" ht="12.75" customHeight="1" x14ac:dyDescent="0.2">
      <c r="A7" t="s">
        <v>21</v>
      </c>
    </row>
    <row r="8" spans="1:20" ht="12.75" customHeight="1" x14ac:dyDescent="0.2">
      <c r="A8" t="s">
        <v>22</v>
      </c>
    </row>
    <row r="9" spans="1:20" ht="12.75" customHeight="1" x14ac:dyDescent="0.2">
      <c r="A9" t="s">
        <v>23</v>
      </c>
      <c r="C9">
        <v>4031250</v>
      </c>
      <c r="D9">
        <v>6863350</v>
      </c>
      <c r="E9" s="7"/>
    </row>
    <row r="10" spans="1:20" ht="12.75" customHeight="1" x14ac:dyDescent="0.2">
      <c r="A10" s="12" t="s">
        <v>24</v>
      </c>
      <c r="B10" s="5">
        <f>SUM(B2:B9)</f>
        <v>8380400</v>
      </c>
      <c r="C10" s="5">
        <f>SUM(C2:C9)</f>
        <v>16654250</v>
      </c>
      <c r="D10" s="5">
        <f>SUM(D2:D9)</f>
        <v>20828094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ht="12.75" customHeight="1" x14ac:dyDescent="0.2">
      <c r="A11" s="10"/>
    </row>
    <row r="12" spans="1:20" ht="12.75" customHeight="1" x14ac:dyDescent="0.2">
      <c r="A12" s="10"/>
    </row>
    <row r="13" spans="1:20" ht="12.75" customHeight="1" x14ac:dyDescent="0.2">
      <c r="A13" s="10"/>
    </row>
    <row r="14" spans="1:20" ht="12.75" customHeight="1" x14ac:dyDescent="0.2">
      <c r="A14" s="10"/>
    </row>
    <row r="15" spans="1:20" ht="12.75" customHeight="1" x14ac:dyDescent="0.2">
      <c r="A15" s="10"/>
      <c r="C15" t="s">
        <v>25</v>
      </c>
    </row>
    <row r="16" spans="1:20" ht="12.75" customHeight="1" x14ac:dyDescent="0.2">
      <c r="A16" s="10"/>
    </row>
    <row r="17" spans="1:1" ht="12.75" customHeight="1" x14ac:dyDescent="0.2">
      <c r="A17" s="10"/>
    </row>
    <row r="18" spans="1:1" ht="12.75" customHeight="1" x14ac:dyDescent="0.2">
      <c r="A18" s="10"/>
    </row>
    <row r="19" spans="1:1" ht="12.75" customHeight="1" x14ac:dyDescent="0.2">
      <c r="A19" s="10"/>
    </row>
    <row r="20" spans="1:1" ht="12.75" customHeight="1" x14ac:dyDescent="0.2">
      <c r="A20" s="10"/>
    </row>
    <row r="21" spans="1:1" ht="12.75" customHeight="1" x14ac:dyDescent="0.2">
      <c r="A21" s="10"/>
    </row>
    <row r="22" spans="1:1" ht="12.75" customHeight="1" x14ac:dyDescent="0.2">
      <c r="A22" s="10"/>
    </row>
    <row r="23" spans="1:1" ht="12.75" customHeight="1" x14ac:dyDescent="0.2">
      <c r="A23" s="10"/>
    </row>
    <row r="24" spans="1:1" ht="12.75" customHeight="1" x14ac:dyDescent="0.2">
      <c r="A24" s="10"/>
    </row>
    <row r="25" spans="1:1" ht="12.75" customHeight="1" x14ac:dyDescent="0.2">
      <c r="A25" s="10"/>
    </row>
    <row r="26" spans="1:1" ht="12.75" customHeight="1" x14ac:dyDescent="0.2">
      <c r="A26" s="10"/>
    </row>
    <row r="27" spans="1:1" ht="12.75" customHeight="1" x14ac:dyDescent="0.2">
      <c r="A27" s="10"/>
    </row>
    <row r="28" spans="1:1" ht="12.75" customHeight="1" x14ac:dyDescent="0.2">
      <c r="A28" s="10"/>
    </row>
    <row r="29" spans="1:1" x14ac:dyDescent="0.2">
      <c r="A29" s="10"/>
    </row>
    <row r="30" spans="1:1" x14ac:dyDescent="0.2">
      <c r="A30" s="10"/>
    </row>
    <row r="31" spans="1:1" x14ac:dyDescent="0.2">
      <c r="A31" s="10"/>
    </row>
    <row r="32" spans="1:1" x14ac:dyDescent="0.2">
      <c r="A32" s="10"/>
    </row>
    <row r="33" spans="1:1" x14ac:dyDescent="0.2">
      <c r="A33" s="10"/>
    </row>
    <row r="34" spans="1:1" x14ac:dyDescent="0.2">
      <c r="A34" s="10"/>
    </row>
    <row r="35" spans="1:1" x14ac:dyDescent="0.2">
      <c r="A35" s="10"/>
    </row>
    <row r="36" spans="1:1" x14ac:dyDescent="0.2">
      <c r="A36" s="10"/>
    </row>
    <row r="37" spans="1:1" x14ac:dyDescent="0.2">
      <c r="A37" s="10"/>
    </row>
    <row r="38" spans="1:1" x14ac:dyDescent="0.2">
      <c r="A38" s="10"/>
    </row>
    <row r="39" spans="1:1" x14ac:dyDescent="0.2">
      <c r="A39" s="10"/>
    </row>
    <row r="40" spans="1:1" x14ac:dyDescent="0.2">
      <c r="A40" s="10"/>
    </row>
    <row r="41" spans="1:1" x14ac:dyDescent="0.2">
      <c r="A41" s="10"/>
    </row>
    <row r="42" spans="1:1" x14ac:dyDescent="0.2">
      <c r="A42" s="10"/>
    </row>
    <row r="43" spans="1:1" x14ac:dyDescent="0.2">
      <c r="A43" s="10"/>
    </row>
    <row r="44" spans="1:1" x14ac:dyDescent="0.2">
      <c r="A44" s="10"/>
    </row>
    <row r="45" spans="1:1" x14ac:dyDescent="0.2">
      <c r="A45" s="10"/>
    </row>
    <row r="46" spans="1:1" x14ac:dyDescent="0.2">
      <c r="A46" s="10"/>
    </row>
    <row r="47" spans="1:1" x14ac:dyDescent="0.2">
      <c r="A47" s="10"/>
    </row>
    <row r="48" spans="1:1" x14ac:dyDescent="0.2">
      <c r="A48" s="10"/>
    </row>
    <row r="49" spans="1:1" x14ac:dyDescent="0.2">
      <c r="A49" s="10"/>
    </row>
    <row r="50" spans="1:1" x14ac:dyDescent="0.2">
      <c r="A50" s="10"/>
    </row>
    <row r="51" spans="1:1" x14ac:dyDescent="0.2">
      <c r="A51" s="10"/>
    </row>
    <row r="52" spans="1:1" x14ac:dyDescent="0.2">
      <c r="A52" s="10"/>
    </row>
    <row r="53" spans="1:1" x14ac:dyDescent="0.2">
      <c r="A53" s="10"/>
    </row>
    <row r="54" spans="1:1" x14ac:dyDescent="0.2">
      <c r="A54" s="10"/>
    </row>
    <row r="55" spans="1:1" x14ac:dyDescent="0.2">
      <c r="A55" s="10"/>
    </row>
    <row r="56" spans="1:1" x14ac:dyDescent="0.2">
      <c r="A56" s="10"/>
    </row>
    <row r="57" spans="1:1" x14ac:dyDescent="0.2">
      <c r="A57" s="10"/>
    </row>
    <row r="58" spans="1:1" x14ac:dyDescent="0.2">
      <c r="A58" s="10"/>
    </row>
    <row r="59" spans="1:1" x14ac:dyDescent="0.2">
      <c r="A59" s="10"/>
    </row>
    <row r="60" spans="1:1" x14ac:dyDescent="0.2">
      <c r="A60" s="10"/>
    </row>
    <row r="61" spans="1:1" x14ac:dyDescent="0.2">
      <c r="A61" s="10"/>
    </row>
    <row r="62" spans="1:1" x14ac:dyDescent="0.2">
      <c r="A62" s="10"/>
    </row>
    <row r="63" spans="1:1" x14ac:dyDescent="0.2">
      <c r="A63" s="10"/>
    </row>
    <row r="64" spans="1:1" x14ac:dyDescent="0.2">
      <c r="A64" s="10"/>
    </row>
    <row r="65" spans="1:1" x14ac:dyDescent="0.2">
      <c r="A65" s="10"/>
    </row>
    <row r="66" spans="1:1" x14ac:dyDescent="0.2">
      <c r="A66" s="10"/>
    </row>
    <row r="67" spans="1:1" x14ac:dyDescent="0.2">
      <c r="A67" s="10"/>
    </row>
    <row r="68" spans="1:1" x14ac:dyDescent="0.2">
      <c r="A68" s="10"/>
    </row>
    <row r="69" spans="1:1" x14ac:dyDescent="0.2">
      <c r="A69" s="10"/>
    </row>
    <row r="70" spans="1:1" x14ac:dyDescent="0.2">
      <c r="A70" s="10"/>
    </row>
    <row r="71" spans="1:1" x14ac:dyDescent="0.2">
      <c r="A71" s="10"/>
    </row>
    <row r="72" spans="1:1" x14ac:dyDescent="0.2">
      <c r="A72" s="10"/>
    </row>
    <row r="73" spans="1:1" x14ac:dyDescent="0.2">
      <c r="A73" s="10"/>
    </row>
    <row r="74" spans="1:1" x14ac:dyDescent="0.2">
      <c r="A74" s="10"/>
    </row>
    <row r="75" spans="1:1" x14ac:dyDescent="0.2">
      <c r="A75" s="10"/>
    </row>
    <row r="76" spans="1:1" x14ac:dyDescent="0.2">
      <c r="A76" s="10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C58" sqref="C58"/>
    </sheetView>
  </sheetViews>
  <sheetFormatPr defaultColWidth="17.140625" defaultRowHeight="12.75" customHeight="1" x14ac:dyDescent="0.2"/>
  <cols>
    <col min="2" max="2" width="19.7109375" customWidth="1"/>
  </cols>
  <sheetData>
    <row r="1" spans="1:9" ht="12.75" customHeight="1" x14ac:dyDescent="0.2">
      <c r="A1" s="14" t="s">
        <v>32</v>
      </c>
      <c r="B1" s="10" t="s">
        <v>26</v>
      </c>
      <c r="C1" s="10">
        <v>2007</v>
      </c>
      <c r="D1" s="10">
        <v>2008</v>
      </c>
      <c r="E1" s="10">
        <v>2009</v>
      </c>
      <c r="F1" s="10">
        <v>2010</v>
      </c>
      <c r="G1" s="10">
        <v>2011</v>
      </c>
      <c r="H1" s="10">
        <v>2012</v>
      </c>
      <c r="I1" s="10">
        <v>2013</v>
      </c>
    </row>
    <row r="2" spans="1:9" ht="12.75" customHeight="1" x14ac:dyDescent="0.2">
      <c r="B2" t="s">
        <v>0</v>
      </c>
      <c r="C2">
        <v>1552</v>
      </c>
      <c r="D2">
        <v>1467</v>
      </c>
      <c r="E2">
        <v>1649</v>
      </c>
      <c r="F2">
        <v>1855</v>
      </c>
      <c r="G2">
        <v>7735</v>
      </c>
      <c r="H2">
        <v>598</v>
      </c>
    </row>
    <row r="3" spans="1:9" ht="12.75" customHeight="1" x14ac:dyDescent="0.2">
      <c r="B3" t="s">
        <v>17</v>
      </c>
      <c r="C3">
        <v>46</v>
      </c>
      <c r="D3">
        <v>102</v>
      </c>
      <c r="E3">
        <v>108</v>
      </c>
      <c r="F3">
        <v>118</v>
      </c>
      <c r="G3">
        <v>36</v>
      </c>
      <c r="H3">
        <v>14</v>
      </c>
    </row>
    <row r="4" spans="1:9" ht="12.75" customHeight="1" x14ac:dyDescent="0.2">
      <c r="B4" t="s">
        <v>18</v>
      </c>
      <c r="C4">
        <v>1</v>
      </c>
      <c r="D4">
        <v>78</v>
      </c>
      <c r="E4">
        <v>1</v>
      </c>
    </row>
    <row r="5" spans="1:9" ht="12.75" customHeight="1" x14ac:dyDescent="0.2">
      <c r="B5" t="s">
        <v>19</v>
      </c>
      <c r="C5">
        <v>40</v>
      </c>
      <c r="E5">
        <v>45</v>
      </c>
      <c r="F5">
        <v>57</v>
      </c>
    </row>
    <row r="6" spans="1:9" ht="12.75" customHeight="1" x14ac:dyDescent="0.2">
      <c r="B6" t="s">
        <v>20</v>
      </c>
    </row>
    <row r="7" spans="1:9" ht="12.75" customHeight="1" x14ac:dyDescent="0.2">
      <c r="B7" t="s">
        <v>21</v>
      </c>
    </row>
    <row r="8" spans="1:9" ht="12.75" customHeight="1" x14ac:dyDescent="0.2">
      <c r="B8" t="s">
        <v>22</v>
      </c>
      <c r="G8">
        <v>67</v>
      </c>
      <c r="H8">
        <v>64</v>
      </c>
    </row>
    <row r="9" spans="1:9" ht="12.75" customHeight="1" x14ac:dyDescent="0.2">
      <c r="B9" t="s">
        <v>23</v>
      </c>
      <c r="D9">
        <v>1605</v>
      </c>
      <c r="E9">
        <v>1340</v>
      </c>
      <c r="F9">
        <v>874</v>
      </c>
      <c r="G9">
        <v>403</v>
      </c>
      <c r="H9">
        <v>220</v>
      </c>
    </row>
    <row r="10" spans="1:9" ht="12.75" customHeight="1" x14ac:dyDescent="0.2">
      <c r="C10" s="5">
        <f>SUM(C2:H9)</f>
        <v>20075</v>
      </c>
    </row>
    <row r="13" spans="1:9" ht="12.75" customHeight="1" x14ac:dyDescent="0.2">
      <c r="A13" s="14" t="s">
        <v>33</v>
      </c>
      <c r="B13" s="10" t="s">
        <v>27</v>
      </c>
      <c r="C13" s="10">
        <v>2007</v>
      </c>
      <c r="D13" s="10">
        <v>2008</v>
      </c>
      <c r="E13" s="10">
        <v>2009</v>
      </c>
      <c r="F13" s="10">
        <v>2010</v>
      </c>
      <c r="G13" s="10">
        <v>2011</v>
      </c>
      <c r="H13" s="10">
        <v>2012</v>
      </c>
      <c r="I13" s="10">
        <v>2013</v>
      </c>
    </row>
    <row r="14" spans="1:9" ht="12.75" customHeight="1" x14ac:dyDescent="0.2">
      <c r="B14" t="s">
        <v>0</v>
      </c>
      <c r="C14">
        <v>363</v>
      </c>
      <c r="D14">
        <v>623</v>
      </c>
      <c r="E14">
        <v>534</v>
      </c>
      <c r="F14">
        <v>515</v>
      </c>
      <c r="G14">
        <v>710</v>
      </c>
      <c r="H14">
        <v>489</v>
      </c>
    </row>
    <row r="15" spans="1:9" ht="12.75" customHeight="1" x14ac:dyDescent="0.2">
      <c r="B15" t="s">
        <v>17</v>
      </c>
      <c r="C15">
        <v>4</v>
      </c>
      <c r="D15">
        <v>3</v>
      </c>
      <c r="E15">
        <v>6</v>
      </c>
      <c r="F15">
        <v>1</v>
      </c>
      <c r="G15">
        <v>5</v>
      </c>
      <c r="H15">
        <v>2</v>
      </c>
    </row>
    <row r="16" spans="1:9" ht="12.75" customHeight="1" x14ac:dyDescent="0.2">
      <c r="B16" t="s">
        <v>18</v>
      </c>
      <c r="C16">
        <v>1</v>
      </c>
      <c r="F16">
        <v>2</v>
      </c>
    </row>
    <row r="17" spans="1:9" ht="12.75" customHeight="1" x14ac:dyDescent="0.2">
      <c r="B17" t="s">
        <v>19</v>
      </c>
      <c r="C17">
        <v>20</v>
      </c>
      <c r="D17">
        <v>36</v>
      </c>
      <c r="E17">
        <v>34</v>
      </c>
      <c r="F17">
        <v>55</v>
      </c>
    </row>
    <row r="18" spans="1:9" ht="12.75" customHeight="1" x14ac:dyDescent="0.2">
      <c r="B18" t="s">
        <v>20</v>
      </c>
      <c r="C18">
        <v>1</v>
      </c>
      <c r="E18">
        <v>1</v>
      </c>
      <c r="F18">
        <v>2</v>
      </c>
    </row>
    <row r="19" spans="1:9" ht="12.75" customHeight="1" x14ac:dyDescent="0.2">
      <c r="B19" t="s">
        <v>21</v>
      </c>
    </row>
    <row r="20" spans="1:9" ht="12.75" customHeight="1" x14ac:dyDescent="0.2">
      <c r="B20" t="s">
        <v>22</v>
      </c>
      <c r="G20">
        <v>63</v>
      </c>
      <c r="H20">
        <v>38</v>
      </c>
    </row>
    <row r="21" spans="1:9" ht="12.75" customHeight="1" x14ac:dyDescent="0.2">
      <c r="B21" t="s">
        <v>23</v>
      </c>
      <c r="D21">
        <v>2458</v>
      </c>
      <c r="E21">
        <v>1903</v>
      </c>
      <c r="F21">
        <v>1588</v>
      </c>
      <c r="G21">
        <v>1069</v>
      </c>
      <c r="H21">
        <v>605</v>
      </c>
    </row>
    <row r="22" spans="1:9" ht="12.75" customHeight="1" x14ac:dyDescent="0.2">
      <c r="C22" s="5">
        <f>SUM(C14:H21)</f>
        <v>11131</v>
      </c>
    </row>
    <row r="26" spans="1:9" ht="12.75" customHeight="1" x14ac:dyDescent="0.2">
      <c r="A26" s="14" t="s">
        <v>34</v>
      </c>
      <c r="B26" s="10" t="s">
        <v>28</v>
      </c>
      <c r="C26" s="10">
        <v>2007</v>
      </c>
      <c r="D26" s="10">
        <v>2008</v>
      </c>
      <c r="E26" s="10">
        <v>2009</v>
      </c>
      <c r="F26" s="10">
        <v>2010</v>
      </c>
      <c r="G26" s="10">
        <v>2011</v>
      </c>
      <c r="H26" s="10">
        <v>2012</v>
      </c>
      <c r="I26" s="10">
        <v>2013</v>
      </c>
    </row>
    <row r="27" spans="1:9" ht="12.75" customHeight="1" x14ac:dyDescent="0.2">
      <c r="B27" t="s">
        <v>0</v>
      </c>
      <c r="C27">
        <v>817</v>
      </c>
      <c r="D27">
        <v>1232</v>
      </c>
      <c r="E27">
        <v>1278</v>
      </c>
      <c r="F27">
        <v>1449</v>
      </c>
      <c r="G27">
        <v>1262</v>
      </c>
      <c r="H27">
        <v>760</v>
      </c>
    </row>
    <row r="28" spans="1:9" ht="12.75" customHeight="1" x14ac:dyDescent="0.2">
      <c r="B28" t="s">
        <v>17</v>
      </c>
      <c r="C28">
        <v>12</v>
      </c>
      <c r="D28">
        <v>42</v>
      </c>
      <c r="E28">
        <v>64</v>
      </c>
      <c r="F28">
        <v>52</v>
      </c>
      <c r="G28">
        <v>30</v>
      </c>
      <c r="H28">
        <v>9</v>
      </c>
    </row>
    <row r="29" spans="1:9" x14ac:dyDescent="0.2">
      <c r="B29" t="s">
        <v>18</v>
      </c>
      <c r="C29">
        <v>1</v>
      </c>
      <c r="F29">
        <v>2</v>
      </c>
    </row>
    <row r="30" spans="1:9" x14ac:dyDescent="0.2">
      <c r="B30" t="s">
        <v>19</v>
      </c>
      <c r="C30">
        <v>29</v>
      </c>
      <c r="D30">
        <v>51</v>
      </c>
      <c r="E30">
        <v>51</v>
      </c>
      <c r="F30">
        <v>78</v>
      </c>
    </row>
    <row r="31" spans="1:9" x14ac:dyDescent="0.2">
      <c r="B31" t="s">
        <v>20</v>
      </c>
      <c r="C31">
        <v>1</v>
      </c>
      <c r="D31">
        <v>1</v>
      </c>
      <c r="F31">
        <v>2</v>
      </c>
    </row>
    <row r="32" spans="1:9" x14ac:dyDescent="0.2">
      <c r="B32" t="s">
        <v>21</v>
      </c>
      <c r="G32">
        <v>96</v>
      </c>
    </row>
    <row r="33" spans="1:9" ht="25.5" x14ac:dyDescent="0.2">
      <c r="B33" t="s">
        <v>22</v>
      </c>
      <c r="H33">
        <v>68</v>
      </c>
    </row>
    <row r="34" spans="1:9" x14ac:dyDescent="0.2">
      <c r="B34" t="s">
        <v>23</v>
      </c>
      <c r="D34">
        <v>3407</v>
      </c>
      <c r="E34">
        <v>2540</v>
      </c>
      <c r="F34">
        <v>1754</v>
      </c>
      <c r="G34">
        <v>1105</v>
      </c>
      <c r="H34">
        <v>560</v>
      </c>
    </row>
    <row r="35" spans="1:9" x14ac:dyDescent="0.2">
      <c r="C35" s="5">
        <f>SUM(C27:H34)</f>
        <v>16753</v>
      </c>
    </row>
    <row r="38" spans="1:9" ht="89.25" x14ac:dyDescent="0.2">
      <c r="A38" s="14" t="s">
        <v>35</v>
      </c>
      <c r="B38" s="10" t="s">
        <v>29</v>
      </c>
      <c r="I38" s="3"/>
    </row>
    <row r="39" spans="1:9" x14ac:dyDescent="0.2">
      <c r="A39" s="14" t="s">
        <v>36</v>
      </c>
      <c r="B39" t="s">
        <v>30</v>
      </c>
      <c r="I39" s="3"/>
    </row>
    <row r="40" spans="1:9" ht="25.5" x14ac:dyDescent="0.2">
      <c r="B40" s="6"/>
      <c r="C40" s="6">
        <v>2007</v>
      </c>
      <c r="D40" s="6">
        <v>2008</v>
      </c>
      <c r="E40" s="6">
        <v>2009</v>
      </c>
      <c r="F40" s="6">
        <v>2010</v>
      </c>
      <c r="G40" s="6">
        <v>2011</v>
      </c>
      <c r="H40" s="6">
        <v>2012</v>
      </c>
      <c r="I40" s="4" t="s">
        <v>10</v>
      </c>
    </row>
    <row r="41" spans="1:9" x14ac:dyDescent="0.2">
      <c r="B41" t="s">
        <v>0</v>
      </c>
      <c r="C41">
        <v>1919</v>
      </c>
      <c r="D41">
        <v>2095</v>
      </c>
      <c r="E41">
        <v>2193</v>
      </c>
      <c r="F41">
        <v>2376</v>
      </c>
      <c r="G41">
        <v>1849</v>
      </c>
      <c r="H41">
        <v>1100</v>
      </c>
      <c r="I41" s="3">
        <v>1628</v>
      </c>
    </row>
    <row r="42" spans="1:9" x14ac:dyDescent="0.2">
      <c r="B42" t="s">
        <v>17</v>
      </c>
      <c r="C42">
        <v>51</v>
      </c>
      <c r="D42">
        <v>108</v>
      </c>
      <c r="E42">
        <v>114</v>
      </c>
      <c r="F42">
        <v>120</v>
      </c>
      <c r="G42">
        <v>41</v>
      </c>
      <c r="H42">
        <v>16</v>
      </c>
      <c r="I42" s="3"/>
    </row>
    <row r="43" spans="1:9" x14ac:dyDescent="0.2">
      <c r="B43" t="s">
        <v>18</v>
      </c>
      <c r="C43">
        <v>2</v>
      </c>
      <c r="D43">
        <v>1</v>
      </c>
      <c r="E43">
        <v>1</v>
      </c>
      <c r="F43">
        <v>2</v>
      </c>
      <c r="I43" s="3"/>
    </row>
    <row r="44" spans="1:9" x14ac:dyDescent="0.2">
      <c r="B44" t="s">
        <v>19</v>
      </c>
      <c r="C44">
        <v>60</v>
      </c>
      <c r="D44">
        <v>78</v>
      </c>
      <c r="E44">
        <v>79</v>
      </c>
      <c r="F44">
        <v>1</v>
      </c>
      <c r="I44" s="3"/>
    </row>
    <row r="45" spans="1:9" x14ac:dyDescent="0.2">
      <c r="B45" t="s">
        <v>20</v>
      </c>
      <c r="C45">
        <v>1</v>
      </c>
      <c r="D45">
        <v>1</v>
      </c>
      <c r="E45">
        <v>1</v>
      </c>
      <c r="F45">
        <v>112</v>
      </c>
      <c r="I45" s="3"/>
    </row>
    <row r="46" spans="1:9" x14ac:dyDescent="0.2">
      <c r="B46" t="s">
        <v>21</v>
      </c>
      <c r="C46">
        <v>2</v>
      </c>
      <c r="I46" s="3"/>
    </row>
    <row r="47" spans="1:9" ht="25.5" x14ac:dyDescent="0.2">
      <c r="B47" t="s">
        <v>22</v>
      </c>
      <c r="G47">
        <v>130</v>
      </c>
      <c r="H47">
        <v>103</v>
      </c>
      <c r="I47" s="3"/>
    </row>
    <row r="48" spans="1:9" x14ac:dyDescent="0.2">
      <c r="B48" t="s">
        <v>23</v>
      </c>
      <c r="D48">
        <v>4423</v>
      </c>
      <c r="E48">
        <v>3663</v>
      </c>
      <c r="F48">
        <v>2517</v>
      </c>
      <c r="G48">
        <v>1523</v>
      </c>
      <c r="H48">
        <v>861</v>
      </c>
      <c r="I48" s="3">
        <v>3234</v>
      </c>
    </row>
    <row r="49" spans="2:9" x14ac:dyDescent="0.2">
      <c r="B49" t="s">
        <v>24</v>
      </c>
      <c r="C49">
        <f t="shared" ref="C49:H49" si="0">SUM(C41:C48)</f>
        <v>2035</v>
      </c>
      <c r="D49">
        <f t="shared" si="0"/>
        <v>6706</v>
      </c>
      <c r="E49">
        <f t="shared" si="0"/>
        <v>6051</v>
      </c>
      <c r="F49">
        <f t="shared" si="0"/>
        <v>5128</v>
      </c>
      <c r="G49">
        <f t="shared" si="0"/>
        <v>3543</v>
      </c>
      <c r="H49">
        <f t="shared" si="0"/>
        <v>2080</v>
      </c>
      <c r="I49" s="3"/>
    </row>
    <row r="50" spans="2:9" x14ac:dyDescent="0.2">
      <c r="I5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drugtesting ნარკოტესტირება </vt:lpstr>
      <vt:lpstr>Article 45 მუხლი</vt:lpstr>
      <vt:lpstr>ჯარიმების რაოდენობა fines</vt:lpstr>
      <vt:lpstr>მსჯავრდებულთა რაოდენობა convinc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jumpstart_admin</cp:lastModifiedBy>
  <dcterms:modified xsi:type="dcterms:W3CDTF">2014-01-31T07:42:05Z</dcterms:modified>
</cp:coreProperties>
</file>