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40" windowWidth="18015" windowHeight="9915"/>
  </bookViews>
  <sheets>
    <sheet name="Placemat Data" sheetId="8" r:id="rId1"/>
    <sheet name="Comparison charts" sheetId="7" r:id="rId2"/>
    <sheet name="DRAFT Non-NATO counties" sheetId="1" r:id="rId3"/>
    <sheet name="GEO" sheetId="3" r:id="rId4"/>
    <sheet name="Sources" sheetId="10" r:id="rId5"/>
  </sheets>
  <calcPr calcId="145621"/>
</workbook>
</file>

<file path=xl/calcChain.xml><?xml version="1.0" encoding="utf-8"?>
<calcChain xmlns="http://schemas.openxmlformats.org/spreadsheetml/2006/main">
  <c r="D51" i="8" l="1"/>
  <c r="C51" i="8"/>
  <c r="E51" i="8" s="1"/>
  <c r="F51" i="8" s="1"/>
  <c r="E50" i="8"/>
  <c r="F50" i="8" s="1"/>
  <c r="E49" i="8"/>
  <c r="F49" i="8" s="1"/>
  <c r="E48" i="8"/>
  <c r="F48" i="8" s="1"/>
  <c r="E47" i="8"/>
  <c r="F47" i="8" s="1"/>
  <c r="E46" i="8"/>
  <c r="F46" i="8" s="1"/>
  <c r="E45" i="8"/>
  <c r="F45" i="8" s="1"/>
  <c r="E44" i="8"/>
  <c r="F44" i="8" s="1"/>
  <c r="E43" i="8"/>
  <c r="F43" i="8" s="1"/>
  <c r="E42" i="8"/>
  <c r="F42" i="8" s="1"/>
  <c r="E41" i="8"/>
  <c r="F41" i="8" s="1"/>
  <c r="E40" i="8"/>
  <c r="F40" i="8" s="1"/>
  <c r="E39" i="8"/>
  <c r="F39" i="8" s="1"/>
  <c r="E38" i="8"/>
  <c r="F38" i="8" s="1"/>
  <c r="E37" i="8"/>
  <c r="F37" i="8" s="1"/>
  <c r="E36" i="8"/>
  <c r="F36" i="8" s="1"/>
  <c r="E35" i="8"/>
  <c r="F35" i="8" s="1"/>
  <c r="E34" i="8"/>
  <c r="F34" i="8" s="1"/>
  <c r="E33" i="8"/>
  <c r="F33" i="8" s="1"/>
  <c r="E32" i="8"/>
  <c r="F32" i="8" s="1"/>
  <c r="E31" i="8"/>
  <c r="F31" i="8" s="1"/>
  <c r="E30" i="8"/>
  <c r="F30" i="8" s="1"/>
  <c r="E29" i="8"/>
  <c r="F29" i="8" s="1"/>
  <c r="E28" i="8"/>
  <c r="F28" i="8" s="1"/>
  <c r="E27" i="8"/>
  <c r="F27" i="8" s="1"/>
  <c r="E26" i="8"/>
  <c r="F26" i="8" s="1"/>
  <c r="E25" i="8"/>
  <c r="F25" i="8" s="1"/>
  <c r="E24" i="8"/>
  <c r="F24" i="8" s="1"/>
  <c r="E23" i="8"/>
  <c r="F23" i="8" s="1"/>
  <c r="E22" i="8"/>
  <c r="F22" i="8" s="1"/>
  <c r="E21" i="8"/>
  <c r="F21" i="8" s="1"/>
  <c r="E20" i="8"/>
  <c r="F20" i="8" s="1"/>
  <c r="E19" i="8"/>
  <c r="F19" i="8" s="1"/>
  <c r="E18" i="8"/>
  <c r="F18" i="8" s="1"/>
  <c r="E17" i="8"/>
  <c r="F17" i="8" s="1"/>
  <c r="E16" i="8"/>
  <c r="F16" i="8" s="1"/>
  <c r="E15" i="8"/>
  <c r="F15" i="8" s="1"/>
  <c r="E14" i="8"/>
  <c r="F14" i="8" s="1"/>
  <c r="E13" i="8"/>
  <c r="F13" i="8" s="1"/>
  <c r="E12" i="8"/>
  <c r="F12" i="8" s="1"/>
  <c r="E11" i="8"/>
  <c r="F11" i="8" s="1"/>
  <c r="E10" i="8"/>
  <c r="F10" i="8" s="1"/>
  <c r="E9" i="8"/>
  <c r="F9" i="8" s="1"/>
  <c r="E8" i="8"/>
  <c r="F8" i="8" s="1"/>
  <c r="E7" i="8"/>
  <c r="F7" i="8" s="1"/>
  <c r="E6" i="8"/>
  <c r="F6" i="8" s="1"/>
  <c r="E5" i="8"/>
  <c r="F5" i="8" s="1"/>
  <c r="E4" i="8"/>
  <c r="F4" i="8" s="1"/>
  <c r="E3" i="8"/>
  <c r="F3" i="8" s="1"/>
  <c r="I282" i="7"/>
  <c r="I281" i="7"/>
  <c r="I280" i="7"/>
  <c r="I279" i="7"/>
  <c r="I278" i="7"/>
  <c r="I277" i="7"/>
  <c r="I276" i="7"/>
  <c r="I275" i="7"/>
  <c r="I274" i="7"/>
  <c r="I273" i="7"/>
  <c r="I272" i="7"/>
  <c r="I271" i="7"/>
  <c r="I270" i="7"/>
  <c r="I269" i="7"/>
  <c r="I268" i="7"/>
  <c r="I267" i="7"/>
  <c r="I266" i="7"/>
  <c r="I265" i="7"/>
  <c r="I264" i="7"/>
  <c r="I263" i="7"/>
  <c r="I262" i="7"/>
  <c r="I261" i="7"/>
  <c r="I260" i="7"/>
  <c r="I259" i="7"/>
  <c r="I258" i="7"/>
  <c r="I257" i="7"/>
  <c r="I256" i="7"/>
  <c r="I255" i="7"/>
  <c r="C228" i="7"/>
  <c r="B228" i="7"/>
  <c r="F216" i="7"/>
  <c r="F214" i="7"/>
  <c r="F213" i="7"/>
  <c r="H204" i="7"/>
  <c r="G204" i="7"/>
  <c r="F204" i="7"/>
  <c r="E204" i="7"/>
  <c r="D204" i="7"/>
  <c r="C204" i="7"/>
  <c r="B204" i="7"/>
  <c r="H186" i="7"/>
  <c r="G186" i="7"/>
  <c r="F186" i="7"/>
  <c r="E186" i="7"/>
  <c r="D186" i="7"/>
  <c r="C186" i="7"/>
  <c r="B186" i="7"/>
  <c r="H152" i="7"/>
  <c r="G152" i="7"/>
  <c r="F152" i="7"/>
  <c r="E152" i="7"/>
  <c r="D152" i="7"/>
  <c r="C152" i="7"/>
  <c r="J152" i="7" s="1"/>
  <c r="B152" i="7"/>
  <c r="J151" i="7"/>
  <c r="J150" i="7"/>
  <c r="J149" i="7"/>
  <c r="J148" i="7"/>
  <c r="J147" i="7"/>
  <c r="J146" i="7"/>
  <c r="J145" i="7"/>
  <c r="J144" i="7"/>
  <c r="J143" i="7"/>
  <c r="J142" i="7"/>
  <c r="J141" i="7"/>
  <c r="J140" i="7"/>
  <c r="J139" i="7"/>
  <c r="J138" i="7"/>
  <c r="J137" i="7"/>
  <c r="J136" i="7"/>
  <c r="J135" i="7"/>
  <c r="J134" i="7"/>
  <c r="J133" i="7"/>
  <c r="J132" i="7"/>
  <c r="J131" i="7"/>
  <c r="J130" i="7"/>
  <c r="J129" i="7"/>
  <c r="J128" i="7"/>
  <c r="J127" i="7"/>
  <c r="J126" i="7"/>
  <c r="J125" i="7"/>
  <c r="J124" i="7"/>
  <c r="J123" i="7"/>
  <c r="J122" i="7"/>
  <c r="J121" i="7"/>
  <c r="J120" i="7"/>
  <c r="J119" i="7"/>
  <c r="J118" i="7"/>
  <c r="J117" i="7"/>
  <c r="J116" i="7"/>
  <c r="J115" i="7"/>
  <c r="J114" i="7"/>
  <c r="J113" i="7"/>
  <c r="J112" i="7"/>
  <c r="J111" i="7"/>
  <c r="J110" i="7"/>
  <c r="J109" i="7"/>
  <c r="J108" i="7"/>
  <c r="J107" i="7"/>
  <c r="J106" i="7"/>
  <c r="J105" i="7"/>
  <c r="J104" i="7"/>
  <c r="J103" i="7"/>
  <c r="J102" i="7"/>
  <c r="J101" i="7"/>
  <c r="B6" i="7"/>
</calcChain>
</file>

<file path=xl/comments1.xml><?xml version="1.0" encoding="utf-8"?>
<comments xmlns="http://schemas.openxmlformats.org/spreadsheetml/2006/main">
  <authors>
    <author/>
  </authors>
  <commentList>
    <comment ref="D7" authorId="0">
      <text>
        <r>
          <rPr>
            <sz val="10"/>
            <color rgb="FF000000"/>
            <rFont val="Arial"/>
          </rPr>
          <t>this will be shown visually
	-Renata Skardžiūtė-Kereselidze</t>
        </r>
      </text>
    </comment>
    <comment ref="A41" authorId="0">
      <text>
        <r>
          <rPr>
            <sz val="10"/>
            <color rgb="FF000000"/>
            <rFont val="Arial"/>
          </rPr>
          <t>We can mark NATO members and candidates in different colors
	-Renata Skardžiūtė-Kereselidze</t>
        </r>
      </text>
    </comment>
  </commentList>
</comments>
</file>

<file path=xl/sharedStrings.xml><?xml version="1.0" encoding="utf-8"?>
<sst xmlns="http://schemas.openxmlformats.org/spreadsheetml/2006/main" count="727" uniqueCount="319">
  <si>
    <t>Georgia - The Most Active NATO Partner In Afghanistan</t>
  </si>
  <si>
    <t>Number of ISAF* countries in Afghanistan:</t>
  </si>
  <si>
    <t>- NATO countries</t>
  </si>
  <si>
    <t>*ISAF -  International Security Assistance Force</t>
  </si>
  <si>
    <t>- Non-NATO ctountries</t>
  </si>
  <si>
    <t>From non-NATO:</t>
  </si>
  <si>
    <t>- Countries that have MAP*</t>
  </si>
  <si>
    <t>* Bosnia&amp;Hercegovina, Macedonia and Montenegro have Membership Action Plans (MAP) which is the last step before starting official accession process with NATO</t>
  </si>
  <si>
    <t>- Intensified Dialogue program countries**</t>
  </si>
  <si>
    <t>** Georgia and Ukraine participate in Intensified Dialogue program, which comes before MAP</t>
  </si>
  <si>
    <t>#1 Non-NATO Contributor of Troops to ISAF in Afghanistan</t>
  </si>
  <si>
    <t>#1 Among New NATO Members and Countries Seeking NATO Membership</t>
  </si>
  <si>
    <t>Countries in colors - for Irakli</t>
  </si>
  <si>
    <t>New NATO members (since 2004)</t>
  </si>
  <si>
    <t>Romania</t>
  </si>
  <si>
    <t>Bulgaria</t>
  </si>
  <si>
    <t>Lithuania</t>
  </si>
  <si>
    <t>Slovakia</t>
  </si>
  <si>
    <t>Albania</t>
  </si>
  <si>
    <t>Croatia</t>
  </si>
  <si>
    <t>Estonia</t>
  </si>
  <si>
    <t>Latvia</t>
  </si>
  <si>
    <t>Slovenia</t>
  </si>
  <si>
    <t>MAP countries</t>
  </si>
  <si>
    <t>Macedonia</t>
  </si>
  <si>
    <t>Bosnia&amp;Herzegovina</t>
  </si>
  <si>
    <t>Montenegro</t>
  </si>
  <si>
    <t>Ukraine has slowed down application process due to political changes in the country, but it still has presence in Afghanistan</t>
  </si>
  <si>
    <t>Intensified Dialogue program countries</t>
  </si>
  <si>
    <t>Georgia
Ukraine</t>
  </si>
  <si>
    <t>#1 Among the Only 5 Countries Which Increased Troops Since January 2012</t>
  </si>
  <si>
    <t>For Irakli:</t>
  </si>
  <si>
    <t>NATO</t>
  </si>
  <si>
    <t>Non-NATO</t>
  </si>
  <si>
    <t>Canada
Netherlands
Portugal</t>
  </si>
  <si>
    <t>Bosnia and Herzegovina
Georgia</t>
  </si>
  <si>
    <t>Canadian troops ended their combat role in 2011 and Dutch - in 2010. They are now training the Afghan National Security Forces (ANSF) and the Afghan National Army.</t>
  </si>
  <si>
    <t>NATO is seeking to hand security control to Afghan forces and is going to withdraw combat troops by the end of 2014.</t>
  </si>
  <si>
    <t>From 48 countries present, 30 have already reduced their number of troops, including the large contributors - US, Great Britain, Turkey, Poland, Germany, Italy, Romania; and MAP countries - Macedonia and Montenegro</t>
  </si>
  <si>
    <t>Only 5 countries increased the number of troops in the last year</t>
  </si>
  <si>
    <t>#6 Among All Countries in Afghanistan</t>
  </si>
  <si>
    <t>Countries with more than 1000 troops in Afghanistan</t>
  </si>
  <si>
    <t># of Troops</t>
  </si>
  <si>
    <t>NATO member?</t>
  </si>
  <si>
    <t>United States</t>
  </si>
  <si>
    <t>Yes</t>
  </si>
  <si>
    <t>United Kingdom</t>
  </si>
  <si>
    <t>Germany</t>
  </si>
  <si>
    <t>Italy</t>
  </si>
  <si>
    <t>Poland</t>
  </si>
  <si>
    <t>Georgia</t>
  </si>
  <si>
    <t>No</t>
  </si>
  <si>
    <t>Romania</t>
  </si>
  <si>
    <t>Turkey</t>
  </si>
  <si>
    <t>Australia</t>
  </si>
  <si>
    <t>TOTAL # of Troops</t>
  </si>
  <si>
    <t>Among 38 Countries Which are Staying in Afghanistan After 2014</t>
  </si>
  <si>
    <t>რა იქნება 2014 წლის შემდეგ?</t>
  </si>
  <si>
    <t>After 2014 NATO will start a new mission "Resolute Support".</t>
  </si>
  <si>
    <t>2014 წლის შემდეგ ნატო ავღანეთში ახალი მისიას დაიწყებს. მისია არ იქნება საბრძოლო ხასიათის და ავღანეთის ეროვნული უშიშროების ძალებისა და ავღანეთის ეროვნული არმიის წვრთნას განახორციელებს.</t>
  </si>
  <si>
    <t>It will not be a combat mission but will continue training the Afghan National Security Forces (ANSF) and the Afghan National Army.</t>
  </si>
  <si>
    <t>According to ISAF spokesman Gen Gunter Katz, so far 28 NATO countries and 10 non-NATO countries declared that they are willing to contribute to the mission after 2014 - Georgia among them. (2013 May 22nd release)</t>
  </si>
  <si>
    <t>2013 May 22nd release</t>
  </si>
  <si>
    <t>ISAF-ის პრესსპიკერის განცხადებით, ნატოს 28 წევრი და 10 პარტნიორი ქვეყანა 2014 წლის შემდეგაც მიიღებს ავღანეთის მისიაში მონაწილეობას - მათ შორის იქნება საქართველოც.</t>
  </si>
  <si>
    <t>2013 წლის მაისი, 22-ე გამოშვება</t>
  </si>
  <si>
    <t>Note: data above is from June 2013</t>
  </si>
  <si>
    <t>Sources:</t>
  </si>
  <si>
    <t>ISAF placemats:</t>
  </si>
  <si>
    <t>http://www.isaf.nato.int/images/stories/File/Placemats/2013-06-01-ISAF-ANA%20Placemat-final.pdf</t>
  </si>
  <si>
    <t>2013 Jun</t>
  </si>
  <si>
    <t>http://www.isaf.nato.int/images/stories/File/2012-01-06%20ISAF%20Placemat.pdf</t>
  </si>
  <si>
    <t>2012 Jan</t>
  </si>
  <si>
    <t>http://www.isaf.nato.int/images/stories/File/Placemats/3%20Feb%202011%20Placemat-REVISED.pdf</t>
  </si>
  <si>
    <t>2011 Feb</t>
  </si>
  <si>
    <t>http://www.isaf.nato.int/images/stories/File/Placemats/20100201%20Placemat.pdf</t>
  </si>
  <si>
    <t>2010 Feb</t>
  </si>
  <si>
    <t>http://www.nato.int/isaf/docu/epub/pdf/placemat_archive/isaf_placemat_090213.pdf</t>
  </si>
  <si>
    <t>2009 Feb</t>
  </si>
  <si>
    <t>http://www.nato.int/isaf/docu/epub/pdf/placemat_archive/isaf_placemat_080206.pdf</t>
  </si>
  <si>
    <t>2008 Feb</t>
  </si>
  <si>
    <t>http://www.nato.int/isaf/docu/epub/pdf/placemat_archive/isaf_placemat_070129.pdf</t>
  </si>
  <si>
    <t>2007 Jan</t>
  </si>
  <si>
    <t>http://www.army.forces.gc.ca</t>
  </si>
  <si>
    <t>http://www.rnw.nl/english/dossier/Afghanistanmission</t>
  </si>
  <si>
    <t>http://www.isaf.nato.int/</t>
  </si>
  <si>
    <t>"Nato Member Countries To Keep Soldiers Post 2014", www.tolonews.com, 22/May/2013)</t>
  </si>
  <si>
    <t>http://www.tolonews.com/en/afghanistan/10587-nato-member-countries-to-keep-soldiers-post-2014</t>
  </si>
  <si>
    <t>ჯარისკაცების რაოდენობა</t>
  </si>
  <si>
    <t>ალბანეთი</t>
  </si>
  <si>
    <t>Norway</t>
  </si>
  <si>
    <t>ნორვეგია</t>
  </si>
  <si>
    <t>Germany</t>
  </si>
  <si>
    <t>გერმანია</t>
  </si>
  <si>
    <t>Poland</t>
  </si>
  <si>
    <t>პოლონეთი</t>
  </si>
  <si>
    <t>Greece</t>
  </si>
  <si>
    <t>საბერძნეთი</t>
  </si>
  <si>
    <t>Portugal</t>
  </si>
  <si>
    <t>პორტუგლია</t>
  </si>
  <si>
    <t>Hungary</t>
  </si>
  <si>
    <t>უნგრეთი</t>
  </si>
  <si>
    <t>BATO</t>
  </si>
  <si>
    <t>რუმინეთი</t>
  </si>
  <si>
    <t>Iceland</t>
  </si>
  <si>
    <t>ისლანდია</t>
  </si>
  <si>
    <t>სლოვაკეთი</t>
  </si>
  <si>
    <t>სლოვენია</t>
  </si>
  <si>
    <t>Belgium</t>
  </si>
  <si>
    <t>ბელგია</t>
  </si>
  <si>
    <t>Italy</t>
  </si>
  <si>
    <t>იტალია</t>
  </si>
  <si>
    <t>Spain</t>
  </si>
  <si>
    <t>ესპანეთი</t>
  </si>
  <si>
    <t>ბულგარეთი</t>
  </si>
  <si>
    <t>Canada</t>
  </si>
  <si>
    <t>კანადა</t>
  </si>
  <si>
    <t>ლატვია</t>
  </si>
  <si>
    <t>ხორვატია</t>
  </si>
  <si>
    <t>ლიტვა</t>
  </si>
  <si>
    <t>Georgia</t>
  </si>
  <si>
    <t>Turkey</t>
  </si>
  <si>
    <t>თურქეთი</t>
  </si>
  <si>
    <t>Australia</t>
  </si>
  <si>
    <t>Czech Republic</t>
  </si>
  <si>
    <t>ჩეხეთის რესპუბლიკა</t>
  </si>
  <si>
    <t>Republic of Korea</t>
  </si>
  <si>
    <t>Luxembourg</t>
  </si>
  <si>
    <t>ლუქსემბურგი</t>
  </si>
  <si>
    <t>Sweden</t>
  </si>
  <si>
    <t>Denmark</t>
  </si>
  <si>
    <t>დანია</t>
  </si>
  <si>
    <t>Macedonia</t>
  </si>
  <si>
    <t>United kingdom</t>
  </si>
  <si>
    <t>დიდი ბრიტანეთი</t>
  </si>
  <si>
    <t>Armenia</t>
  </si>
  <si>
    <t>ესტონეთი</t>
  </si>
  <si>
    <t>Finland</t>
  </si>
  <si>
    <t>United states</t>
  </si>
  <si>
    <t>აშშ</t>
  </si>
  <si>
    <t>Azerbaijan</t>
  </si>
  <si>
    <t>Netherlands</t>
  </si>
  <si>
    <t>ჰოლანდია</t>
  </si>
  <si>
    <t>Bosnia &amp; Herzegovina</t>
  </si>
  <si>
    <t>France</t>
  </si>
  <si>
    <t>საფრანგეთი</t>
  </si>
  <si>
    <t>Tonga</t>
  </si>
  <si>
    <t>NON NATO</t>
  </si>
  <si>
    <t>საქართველო</t>
  </si>
  <si>
    <t>Momgolia</t>
  </si>
  <si>
    <t>სომხეთი</t>
  </si>
  <si>
    <t>United Arab Emirates</t>
  </si>
  <si>
    <t>ავსტრალია</t>
  </si>
  <si>
    <t>Austria</t>
  </si>
  <si>
    <t>ავსტრია</t>
  </si>
  <si>
    <t>Ukraine</t>
  </si>
  <si>
    <t>აზერბაიჯანი</t>
  </si>
  <si>
    <t>El Salvador</t>
  </si>
  <si>
    <t>Bahrain</t>
  </si>
  <si>
    <t>ბაჰრეინი</t>
  </si>
  <si>
    <t>New zealand</t>
  </si>
  <si>
    <t>Ireland</t>
  </si>
  <si>
    <t>ირლადია</t>
  </si>
  <si>
    <t>ბოსნია ჰერცოგოვინა</t>
  </si>
  <si>
    <t>Jordan</t>
  </si>
  <si>
    <t>იორდანია</t>
  </si>
  <si>
    <t>Malayisa</t>
  </si>
  <si>
    <t>შვედეთი</t>
  </si>
  <si>
    <t>მაკედონია</t>
  </si>
  <si>
    <t>კორეა</t>
  </si>
  <si>
    <t>ტონგა</t>
  </si>
  <si>
    <t>არაბთა გაერთიანებული საემიროები</t>
  </si>
  <si>
    <t>ელ სალვადორი</t>
  </si>
  <si>
    <t>მონღოლეთი</t>
  </si>
  <si>
    <t>უკრაინა</t>
  </si>
  <si>
    <t>მალაიზია</t>
  </si>
  <si>
    <t>მონტენეგრო</t>
  </si>
  <si>
    <t>ფინეთი</t>
  </si>
  <si>
    <t>ახალი ზელანდია</t>
  </si>
  <si>
    <t>ნატოს არაწევრ ქვეყნებს შორის</t>
  </si>
  <si>
    <t>ნატოს ახალ წევრ და ნატოს წევრობის მსურველ ქვეყნებს შორის</t>
  </si>
  <si>
    <t>იმ 5 ქვეყანას შორის, ვინც გაზარდა ავღანეთში ჯარისკაცთა რაოდენობა 2012 წლიდან</t>
  </si>
  <si>
    <t>ავღანეთის სამშვიდობო მისიაში მონაწილე 48 ქვეყანას შორის</t>
  </si>
  <si>
    <t>საქართველო - ნატოს ყველაზე აქტიური პარტნიორი ავღანეთში</t>
  </si>
  <si>
    <t>ჯარისკაცების რაოდენობა ავღანეთში, 2013</t>
  </si>
  <si>
    <t>სამხედროების რაოდენობის ზრდა 2012 წლიდან</t>
  </si>
  <si>
    <t>ჯარისკაცების რაოდენობის ზრდა</t>
  </si>
  <si>
    <t>ტრენერთა რაოდენობის ზრდა</t>
  </si>
  <si>
    <t>სამხედროების რაოდენობის კლება 2012 წლიდან</t>
  </si>
  <si>
    <t>ჯარისკაცთა რაოდენობა არ შეცვლილა 2012 წლიდან</t>
  </si>
  <si>
    <t>ქვეყნები, რომელთაც აქვთ MAP</t>
  </si>
  <si>
    <t>ნატოსთან "ინტენსიური დიალოგის" პროგრამის ქვეყნები</t>
  </si>
  <si>
    <t>ნატოს ახალი წევრი ქვეყნები (შეუერთდნენ 2004 წლის შემდეგ)</t>
  </si>
  <si>
    <t>ISAF-ში მონაწილე ჯარისკაცთა რაოდენობის მიხედვით, საქართველო არის:</t>
  </si>
  <si>
    <t>22-ე გამოშვება, 2013 წლის მაისი</t>
  </si>
  <si>
    <t>ISAF - უსაფრთხოების ხელშეწყობის საერთაშორისო ძალების სამშვიდობო მისია</t>
  </si>
  <si>
    <t>Countries</t>
  </si>
  <si>
    <t>Albania</t>
  </si>
  <si>
    <t>Armenia</t>
  </si>
  <si>
    <t>Austria</t>
  </si>
  <si>
    <t>Azerbaijan</t>
  </si>
  <si>
    <t>Belgium</t>
  </si>
  <si>
    <t>Bosnia and Herzegovina</t>
  </si>
  <si>
    <t>Bulgaria</t>
  </si>
  <si>
    <t>Canada</t>
  </si>
  <si>
    <t>Croatia</t>
  </si>
  <si>
    <t>Czech Republic</t>
  </si>
  <si>
    <t>Denmark</t>
  </si>
  <si>
    <t>El Salvador</t>
  </si>
  <si>
    <t>Estonia</t>
  </si>
  <si>
    <t>France</t>
  </si>
  <si>
    <t>Greece</t>
  </si>
  <si>
    <t>Hungary</t>
  </si>
  <si>
    <t>Iceland</t>
  </si>
  <si>
    <t>Ireland</t>
  </si>
  <si>
    <t>Republic of Korea</t>
  </si>
  <si>
    <t>Latvia</t>
  </si>
  <si>
    <t>Lithuania</t>
  </si>
  <si>
    <t>Luxembourg</t>
  </si>
  <si>
    <t>Republic of Macedonia</t>
  </si>
  <si>
    <t>Malaysia</t>
  </si>
  <si>
    <t>Mongolia</t>
  </si>
  <si>
    <t>Montenegro</t>
  </si>
  <si>
    <t>Netherlands</t>
  </si>
  <si>
    <t>New Zealand</t>
  </si>
  <si>
    <t>Norway</t>
  </si>
  <si>
    <t>Portugal</t>
  </si>
  <si>
    <t>Singapore</t>
  </si>
  <si>
    <t>Slovakia</t>
  </si>
  <si>
    <t>Slovenia</t>
  </si>
  <si>
    <t>Spain</t>
  </si>
  <si>
    <t>Sweden</t>
  </si>
  <si>
    <t>Tonga</t>
  </si>
  <si>
    <t>Ukraine</t>
  </si>
  <si>
    <t>TOTAL</t>
  </si>
  <si>
    <t>Sources:</t>
  </si>
  <si>
    <t>http://en.wikipedia.org/wiki/Coalition_casualties_in_Afghanistan</t>
  </si>
  <si>
    <t>http://apps.washingtonpost.com/national/fallen/theaters/afghanistan/</t>
  </si>
  <si>
    <t>http://icasualties.org/OEF/ByYear.aspx</t>
  </si>
  <si>
    <t>http://en.wikipedia.org/wiki/Role_of_Georgia_in_the_War_in_Afghanistan_(2001%E2%80%93present)</t>
  </si>
  <si>
    <t>http://icasualties.org/OEF/USCasualtiesByState.aspx</t>
  </si>
  <si>
    <t>Comparison: New NATO members - and Georgia</t>
  </si>
  <si>
    <t>New NATO members - and Georgia</t>
  </si>
  <si>
    <t>Country</t>
  </si>
  <si>
    <t>Bosnia&amp;Hercegovina</t>
  </si>
  <si>
    <t>Number of troops in Afghanistan</t>
  </si>
  <si>
    <t>How many troops has in Afghanistan</t>
  </si>
  <si>
    <t>Comparison: Old NATO members - and Georgia</t>
  </si>
  <si>
    <t>Finland</t>
  </si>
  <si>
    <t>Number of troops</t>
  </si>
  <si>
    <t>*Countries ranked by the size of their military</t>
  </si>
  <si>
    <t>http://en.wikipedia.org/wiki/List_of_countries_by_number_of_troops</t>
  </si>
  <si>
    <t>Comparison: Contributions by NATO countries with largest military per capita - and Georgia</t>
  </si>
  <si>
    <t>Mongolia</t>
  </si>
  <si>
    <t>Malaysia</t>
  </si>
  <si>
    <t>Contribution in Afghanistan</t>
  </si>
  <si>
    <t>Military per 1000 capita</t>
  </si>
  <si>
    <t/>
  </si>
  <si>
    <t>Non-NATO countries contribution:</t>
  </si>
  <si>
    <t>Korea</t>
  </si>
  <si>
    <t>Republic of Macedonia</t>
  </si>
  <si>
    <t>United Arab Emirates</t>
  </si>
  <si>
    <t>New Zealand</t>
  </si>
  <si>
    <t>Singapore</t>
  </si>
  <si>
    <t>-has membership action plan (MAP)</t>
  </si>
  <si>
    <t>-intensified dialogue</t>
  </si>
  <si>
    <t>http://www.nationmaster.com/graph/mil_isa_tro_num_sta_afg_and_nat_mil_and_pol_str_ove_tim_tro_per_1_bil_usd_gdp-time-troops-per-1-billion</t>
  </si>
  <si>
    <t>Troops per $1 billion (most recent) by country</t>
  </si>
  <si>
    <t>Contribution over time</t>
  </si>
  <si>
    <t>Placemat 2007Jan29</t>
  </si>
  <si>
    <t>Placemat 2008Feb6</t>
  </si>
  <si>
    <t>Placemat 2009Feb13</t>
  </si>
  <si>
    <t>Placemat 2010Feb1</t>
  </si>
  <si>
    <t>Placemat 2011Feb3</t>
  </si>
  <si>
    <t>Placemat 2012Jan6</t>
  </si>
  <si>
    <t>Placemat 2013Jun1</t>
  </si>
  <si>
    <t>Total</t>
  </si>
  <si>
    <t>Bahrain</t>
  </si>
  <si>
    <t>Jordan</t>
  </si>
  <si>
    <t>Switzerland</t>
  </si>
  <si>
    <t>2007 Jan</t>
  </si>
  <si>
    <t>CASUALTY RATES</t>
  </si>
  <si>
    <t>Year</t>
  </si>
  <si>
    <t>Georgia - number of soldiers</t>
  </si>
  <si>
    <t>??</t>
  </si>
  <si>
    <t>Casualty rate (%)</t>
  </si>
  <si>
    <t>Georgia - number of casualties</t>
  </si>
  <si>
    <t>ISAF</t>
  </si>
  <si>
    <t>ISAF no.of troops</t>
  </si>
  <si>
    <t>USA</t>
  </si>
  <si>
    <t>ISAF no of casualties</t>
  </si>
  <si>
    <t>USA - number of troops</t>
  </si>
  <si>
    <t>USA - no. of casualties</t>
  </si>
  <si>
    <t>Georgia - no.of killed and wounded</t>
  </si>
  <si>
    <t>-more than 40 souldiers were injured in 2013, exact number not clear</t>
  </si>
  <si>
    <t>ISAF no of casualties-killed and wounded</t>
  </si>
  <si>
    <t>USA - no. of casualties - killed and wounded</t>
  </si>
  <si>
    <t>Contribution over time-NATO</t>
  </si>
  <si>
    <t>2012Jan to 2013Jun difference</t>
  </si>
  <si>
    <t>Bosnia&amp;Herzegovina</t>
  </si>
  <si>
    <t>Change 2013-2012</t>
  </si>
  <si>
    <t>%</t>
  </si>
  <si>
    <t>same</t>
  </si>
  <si>
    <t>Stayed same?*</t>
  </si>
  <si>
    <t xml:space="preserve">*For some countries the number of soldiers in percentages can be increased or decreased slightly but we considered them to stay the same (in cases when the difference was not too big) because number of troops should be taken as indicative as they change daily. </t>
  </si>
  <si>
    <t>Sources</t>
  </si>
  <si>
    <t>ბოსნია და ჰერცოგოვინა</t>
  </si>
  <si>
    <t>ირლანდია</t>
  </si>
  <si>
    <t>ნიდერლანდები</t>
  </si>
  <si>
    <t>პორტუგალია</t>
  </si>
  <si>
    <t>სინგაპური</t>
  </si>
  <si>
    <t>არაბეთის გაერთიანებული საემირატოები</t>
  </si>
  <si>
    <t>გაერთანებული სამეფო</t>
  </si>
  <si>
    <t>სულ</t>
  </si>
  <si>
    <t>ქვეყნები</t>
  </si>
  <si>
    <t>ჯარისკაცების რაოდენობა 2012 იანვარი</t>
  </si>
  <si>
    <t>ჯარისკაცების რაოდენობა 2013 ივნისი</t>
  </si>
  <si>
    <t>რაოდენობის ცვლილება 2012-2013</t>
  </si>
  <si>
    <t>არ შეცვლილა?*</t>
  </si>
  <si>
    <t xml:space="preserve">*ზოგიერთი ქვეყნის შემთხვევაში, 2012-იდან 2013 წლამდე ჯარისკაცების რაოდენობა პროცენტულად შეიძლება შემცირდა ან გაიზარდა, მაგრამ თუკი რაოდენობრივად დიდი სხვაობა არ იყო 2012 და 2013 წლებში, ჩვენ ჩავთვალეთ, რომ ქვეყანას ავთანეთში ჯარის რაოდენობა არ შეუცვლია, რადგან წყაროებში მითითებული რიცხვები მხოლოდ მიახლოებითია, ვინაიდან ჯარისკაცების რაოდენობა რამდენიმე ერთხეულით ყოველდღიურად იცვლება.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</si>
</sst>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color rgb="FF000000"/>
      <name val="Arial"/>
    </font>
    <font>
      <b/>
      <sz val="11"/>
      <color rgb="FF000000"/>
      <name val="Arial"/>
    </font>
    <font>
      <i/>
      <sz val="10"/>
      <color rgb="FF000000"/>
      <name val="Arial"/>
    </font>
    <font>
      <sz val="10"/>
      <color rgb="FF000000"/>
      <name val="Arial"/>
    </font>
    <font>
      <sz val="10"/>
      <color rgb="FF999999"/>
      <name val="Arial"/>
    </font>
    <font>
      <sz val="10"/>
      <color rgb="FF000000"/>
      <name val="Arial"/>
    </font>
    <font>
      <b/>
      <sz val="10"/>
      <color rgb="FF000000"/>
      <name val="Arial"/>
    </font>
    <font>
      <b/>
      <sz val="10"/>
      <color rgb="FF000000"/>
      <name val="Arial"/>
    </font>
    <font>
      <b/>
      <sz val="10"/>
      <color rgb="FF000000"/>
      <name val="Arial"/>
    </font>
    <font>
      <sz val="10"/>
      <color rgb="FFFF0000"/>
      <name val="Arial"/>
    </font>
    <font>
      <b/>
      <sz val="10"/>
      <color rgb="FF000000"/>
      <name val="Arial"/>
    </font>
    <font>
      <sz val="10"/>
      <color rgb="FF274E13"/>
      <name val="Arial"/>
    </font>
    <font>
      <b/>
      <sz val="10"/>
      <color rgb="FF000000"/>
      <name val="Arial"/>
    </font>
    <font>
      <sz val="10"/>
      <color rgb="FF274E13"/>
      <name val="Arial"/>
    </font>
    <font>
      <b/>
      <sz val="10"/>
      <color rgb="FF000000"/>
      <name val="Arial"/>
    </font>
    <font>
      <b/>
      <sz val="14"/>
      <color rgb="FF000000"/>
      <name val="Arial"/>
    </font>
    <font>
      <b/>
      <sz val="10"/>
      <color rgb="FF000000"/>
      <name val="Arial"/>
    </font>
    <font>
      <sz val="10"/>
      <color rgb="FFFF0000"/>
      <name val="Arial"/>
    </font>
    <font>
      <sz val="10"/>
      <color rgb="FF274E13"/>
      <name val="Arial"/>
    </font>
    <font>
      <sz val="10"/>
      <color rgb="FF999999"/>
      <name val="Arial"/>
    </font>
    <font>
      <b/>
      <sz val="10"/>
      <color rgb="FF000000"/>
      <name val="Arial"/>
    </font>
    <font>
      <sz val="10"/>
      <color rgb="FF666666"/>
      <name val="Arial"/>
    </font>
    <font>
      <b/>
      <sz val="10"/>
      <color rgb="FF000000"/>
      <name val="Arial"/>
    </font>
    <font>
      <sz val="10"/>
      <color rgb="FF274E13"/>
      <name val="Arial"/>
    </font>
    <font>
      <b/>
      <sz val="10"/>
      <color rgb="FF274E13"/>
      <name val="Arial"/>
    </font>
    <font>
      <b/>
      <sz val="10"/>
      <color rgb="FF000000"/>
      <name val="Arial"/>
    </font>
    <font>
      <sz val="8"/>
      <color rgb="FF000000"/>
      <name val="Arial"/>
    </font>
  </fonts>
  <fills count="22">
    <fill>
      <patternFill patternType="none"/>
    </fill>
    <fill>
      <patternFill patternType="gray125"/>
    </fill>
    <fill>
      <patternFill patternType="solid">
        <fgColor rgb="FFC9DAF8"/>
        <bgColor indexed="64"/>
      </patternFill>
    </fill>
    <fill>
      <patternFill patternType="solid">
        <fgColor rgb="FFFF9900"/>
        <bgColor indexed="64"/>
      </patternFill>
    </fill>
    <fill>
      <patternFill patternType="solid">
        <fgColor rgb="FF4A86E8"/>
        <bgColor indexed="64"/>
      </patternFill>
    </fill>
    <fill>
      <patternFill patternType="solid">
        <fgColor rgb="FFFFFFFF"/>
        <bgColor indexed="64"/>
      </patternFill>
    </fill>
    <fill>
      <patternFill patternType="solid">
        <fgColor rgb="FFEA9999"/>
        <bgColor indexed="64"/>
      </patternFill>
    </fill>
    <fill>
      <patternFill patternType="solid">
        <fgColor rgb="FF9FC5E8"/>
        <bgColor indexed="64"/>
      </patternFill>
    </fill>
    <fill>
      <patternFill patternType="solid">
        <fgColor rgb="FF4A86E8"/>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EA9999"/>
        <bgColor indexed="64"/>
      </patternFill>
    </fill>
    <fill>
      <patternFill patternType="solid">
        <fgColor rgb="FF00FF00"/>
        <bgColor indexed="64"/>
      </patternFill>
    </fill>
    <fill>
      <patternFill patternType="solid">
        <fgColor rgb="FFFF9900"/>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2CC"/>
        <bgColor indexed="64"/>
      </patternFill>
    </fill>
    <fill>
      <patternFill patternType="solid">
        <fgColor rgb="FFEA9999"/>
        <bgColor indexed="64"/>
      </patternFill>
    </fill>
  </fills>
  <borders count="7">
    <border>
      <left/>
      <right/>
      <top/>
      <bottom/>
      <diagonal/>
    </border>
    <border>
      <left/>
      <right/>
      <top/>
      <bottom style="thin">
        <color indexed="64"/>
      </bottom>
      <diagonal/>
    </border>
    <border>
      <left/>
      <right/>
      <top/>
      <bottom style="thin">
        <color indexed="64"/>
      </bottom>
      <diagonal/>
    </border>
    <border>
      <left/>
      <right/>
      <top style="thin">
        <color indexed="64"/>
      </top>
      <bottom/>
      <diagonal/>
    </border>
    <border>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45">
    <xf numFmtId="0" fontId="0" fillId="0" borderId="0" xfId="0" applyAlignment="1">
      <alignment wrapText="1"/>
    </xf>
    <xf numFmtId="0" fontId="2" fillId="0" borderId="0" xfId="0" applyFont="1" applyAlignment="1">
      <alignment wrapText="1"/>
    </xf>
    <xf numFmtId="0" fontId="3" fillId="0" borderId="0" xfId="0" applyFont="1" applyAlignment="1">
      <alignment wrapText="1"/>
    </xf>
    <xf numFmtId="0" fontId="4" fillId="0" borderId="0" xfId="0" applyFont="1" applyAlignment="1">
      <alignment wrapText="1"/>
    </xf>
    <xf numFmtId="0" fontId="0" fillId="0" borderId="0" xfId="0" applyAlignment="1">
      <alignment horizontal="center" wrapText="1"/>
    </xf>
    <xf numFmtId="0" fontId="5" fillId="2" borderId="0" xfId="0" applyFont="1" applyFill="1" applyAlignment="1">
      <alignment wrapText="1"/>
    </xf>
    <xf numFmtId="0" fontId="0" fillId="3" borderId="0" xfId="0" applyFill="1" applyAlignment="1">
      <alignment wrapText="1"/>
    </xf>
    <xf numFmtId="0" fontId="6" fillId="4" borderId="0" xfId="0" applyFont="1" applyFill="1" applyAlignment="1">
      <alignment wrapText="1"/>
    </xf>
    <xf numFmtId="0" fontId="7" fillId="0" borderId="0" xfId="0" applyFont="1" applyAlignment="1">
      <alignment horizontal="right" wrapText="1"/>
    </xf>
    <xf numFmtId="0" fontId="0" fillId="5" borderId="0" xfId="0" applyFill="1" applyAlignment="1">
      <alignment wrapText="1"/>
    </xf>
    <xf numFmtId="0" fontId="0" fillId="6" borderId="0" xfId="0" applyFill="1" applyAlignment="1">
      <alignment wrapText="1"/>
    </xf>
    <xf numFmtId="0" fontId="8" fillId="0" borderId="1" xfId="0" applyFont="1" applyBorder="1" applyAlignment="1">
      <alignment wrapText="1"/>
    </xf>
    <xf numFmtId="0" fontId="9" fillId="0" borderId="0" xfId="0" applyFont="1" applyAlignment="1">
      <alignment wrapText="1"/>
    </xf>
    <xf numFmtId="0" fontId="0" fillId="7" borderId="0" xfId="0" applyFill="1" applyAlignment="1">
      <alignment wrapText="1"/>
    </xf>
    <xf numFmtId="10" fontId="0" fillId="0" borderId="0" xfId="0" applyNumberFormat="1" applyAlignment="1">
      <alignment wrapText="1"/>
    </xf>
    <xf numFmtId="0" fontId="0" fillId="8" borderId="0" xfId="0" applyFill="1" applyAlignment="1">
      <alignment wrapText="1"/>
    </xf>
    <xf numFmtId="3" fontId="10" fillId="9" borderId="0" xfId="0" applyNumberFormat="1" applyFont="1" applyFill="1" applyAlignment="1">
      <alignment wrapText="1"/>
    </xf>
    <xf numFmtId="0" fontId="11" fillId="10" borderId="0" xfId="0" applyFont="1" applyFill="1" applyAlignment="1">
      <alignment wrapText="1"/>
    </xf>
    <xf numFmtId="0" fontId="12" fillId="11" borderId="0" xfId="0" applyFont="1" applyFill="1" applyAlignment="1">
      <alignment wrapText="1"/>
    </xf>
    <xf numFmtId="0" fontId="13" fillId="0" borderId="0" xfId="0" applyFont="1" applyAlignment="1">
      <alignment wrapText="1"/>
    </xf>
    <xf numFmtId="0" fontId="14" fillId="0" borderId="2" xfId="0" applyFont="1" applyBorder="1" applyAlignment="1">
      <alignment horizontal="right" wrapText="1"/>
    </xf>
    <xf numFmtId="0" fontId="0" fillId="12" borderId="0" xfId="0" applyFill="1" applyAlignment="1">
      <alignment wrapText="1"/>
    </xf>
    <xf numFmtId="0" fontId="0" fillId="0" borderId="3" xfId="0" applyBorder="1" applyAlignment="1">
      <alignment wrapText="1"/>
    </xf>
    <xf numFmtId="0" fontId="16" fillId="0" borderId="0" xfId="0" applyFont="1" applyAlignment="1">
      <alignment wrapText="1"/>
    </xf>
    <xf numFmtId="0" fontId="17" fillId="13" borderId="0" xfId="0" applyFont="1" applyFill="1" applyAlignment="1">
      <alignment wrapText="1"/>
    </xf>
    <xf numFmtId="0" fontId="18" fillId="14" borderId="0" xfId="0" applyFont="1" applyFill="1" applyAlignment="1">
      <alignment wrapText="1"/>
    </xf>
    <xf numFmtId="0" fontId="19" fillId="15" borderId="0" xfId="0" applyFont="1" applyFill="1" applyAlignment="1">
      <alignment wrapText="1"/>
    </xf>
    <xf numFmtId="0" fontId="0" fillId="0" borderId="0" xfId="0" applyAlignment="1">
      <alignment wrapText="1"/>
    </xf>
    <xf numFmtId="0" fontId="20" fillId="16" borderId="0" xfId="0" applyFont="1" applyFill="1" applyAlignment="1">
      <alignment wrapText="1"/>
    </xf>
    <xf numFmtId="0" fontId="0" fillId="0" borderId="0" xfId="0" applyAlignment="1">
      <alignment horizontal="right" wrapText="1"/>
    </xf>
    <xf numFmtId="0" fontId="21" fillId="0" borderId="0" xfId="0" applyFont="1" applyAlignment="1">
      <alignment wrapText="1"/>
    </xf>
    <xf numFmtId="0" fontId="22" fillId="17" borderId="0" xfId="0" applyFont="1" applyFill="1" applyAlignment="1">
      <alignment wrapText="1"/>
    </xf>
    <xf numFmtId="0" fontId="0" fillId="0" borderId="4" xfId="0" applyBorder="1" applyAlignment="1">
      <alignment horizontal="right" wrapText="1"/>
    </xf>
    <xf numFmtId="0" fontId="0" fillId="18" borderId="5" xfId="0" applyFill="1" applyBorder="1" applyAlignment="1">
      <alignment wrapText="1"/>
    </xf>
    <xf numFmtId="3" fontId="0" fillId="19" borderId="0" xfId="0" applyNumberFormat="1" applyFill="1" applyAlignment="1">
      <alignment wrapText="1"/>
    </xf>
    <xf numFmtId="0" fontId="0" fillId="0" borderId="6" xfId="0" applyBorder="1" applyAlignment="1">
      <alignment wrapText="1"/>
    </xf>
    <xf numFmtId="0" fontId="23" fillId="20" borderId="0" xfId="0" applyFont="1" applyFill="1" applyAlignment="1">
      <alignment wrapText="1"/>
    </xf>
    <xf numFmtId="0" fontId="24" fillId="0" borderId="0" xfId="0" applyFont="1" applyAlignment="1">
      <alignment wrapText="1"/>
    </xf>
    <xf numFmtId="0" fontId="25" fillId="21" borderId="0" xfId="0" applyFont="1" applyFill="1" applyAlignment="1">
      <alignment wrapText="1"/>
    </xf>
    <xf numFmtId="0" fontId="26" fillId="0" borderId="0" xfId="0" applyFont="1" applyAlignment="1">
      <alignment wrapText="1"/>
    </xf>
    <xf numFmtId="0" fontId="15" fillId="0" borderId="0" xfId="0" applyFont="1" applyAlignment="1">
      <alignment wrapText="1"/>
    </xf>
    <xf numFmtId="0" fontId="1" fillId="0" borderId="0" xfId="0" applyFont="1" applyAlignment="1">
      <alignment wrapText="1"/>
    </xf>
    <xf numFmtId="0" fontId="0" fillId="0" borderId="0" xfId="0" applyAlignment="1">
      <alignment wrapText="1"/>
    </xf>
    <xf numFmtId="0" fontId="0" fillId="5" borderId="0" xfId="0" applyFill="1" applyAlignment="1">
      <alignment wrapText="1"/>
    </xf>
    <xf numFmtId="0" fontId="6" fillId="0" borderId="0" xfId="0" applyFont="1" applyAlignment="1">
      <alignment wrapText="1"/>
    </xf>
  </cellXfs>
  <cellStyles count="1">
    <cellStyle name="Normal" xfId="0" builtinId="0"/>
  </cellStyles>
  <dxfs count="1">
    <dxf>
      <fill>
        <patternFill patternType="solid">
          <bgColor rgb="FFFCE5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rPr lang="en-US"/>
              <a:t>Number of troops in Afghanistan - new NATO members and Georgia</a:t>
            </a:r>
          </a:p>
        </c:rich>
      </c:tx>
      <c:layout/>
      <c:overlay val="0"/>
    </c:title>
    <c:autoTitleDeleted val="0"/>
    <c:plotArea>
      <c:layout/>
      <c:barChart>
        <c:barDir val="bar"/>
        <c:grouping val="clustered"/>
        <c:varyColors val="1"/>
        <c:ser>
          <c:idx val="0"/>
          <c:order val="0"/>
          <c:tx>
            <c:strRef>
              <c:f>'Comparison charts'!$A$5</c:f>
              <c:strCache>
                <c:ptCount val="1"/>
                <c:pt idx="0">
                  <c:v>Number of troops in Afghanistan</c:v>
                </c:pt>
              </c:strCache>
            </c:strRef>
          </c:tx>
          <c:spPr>
            <a:solidFill>
              <a:srgbClr val="4684EE"/>
            </a:solidFill>
          </c:spPr>
          <c:invertIfNegative val="1"/>
          <c:cat>
            <c:strRef>
              <c:f>'Comparison charts'!$B$4:$N$4</c:f>
              <c:strCache>
                <c:ptCount val="13"/>
                <c:pt idx="0">
                  <c:v>Georgia</c:v>
                </c:pt>
                <c:pt idx="1">
                  <c:v>Romania</c:v>
                </c:pt>
                <c:pt idx="2">
                  <c:v>Bulgaria</c:v>
                </c:pt>
                <c:pt idx="3">
                  <c:v>Lithuania</c:v>
                </c:pt>
                <c:pt idx="4">
                  <c:v>Slovakia</c:v>
                </c:pt>
                <c:pt idx="5">
                  <c:v>Albania</c:v>
                </c:pt>
                <c:pt idx="6">
                  <c:v>Croatia</c:v>
                </c:pt>
                <c:pt idx="7">
                  <c:v>Estonia</c:v>
                </c:pt>
                <c:pt idx="8">
                  <c:v>Macedonia</c:v>
                </c:pt>
                <c:pt idx="9">
                  <c:v>Bosnia&amp;Hercegovina</c:v>
                </c:pt>
                <c:pt idx="10">
                  <c:v>Slovenia</c:v>
                </c:pt>
                <c:pt idx="11">
                  <c:v>Montenegro</c:v>
                </c:pt>
                <c:pt idx="12">
                  <c:v>Latvia</c:v>
                </c:pt>
              </c:strCache>
            </c:strRef>
          </c:cat>
          <c:val>
            <c:numRef>
              <c:f>'Comparison charts'!$B$5:$N$5</c:f>
              <c:numCache>
                <c:formatCode>General</c:formatCode>
                <c:ptCount val="13"/>
                <c:pt idx="0">
                  <c:v>1561</c:v>
                </c:pt>
                <c:pt idx="1">
                  <c:v>1521</c:v>
                </c:pt>
                <c:pt idx="2">
                  <c:v>383</c:v>
                </c:pt>
                <c:pt idx="3">
                  <c:v>244</c:v>
                </c:pt>
                <c:pt idx="4">
                  <c:v>229</c:v>
                </c:pt>
                <c:pt idx="5">
                  <c:v>216</c:v>
                </c:pt>
                <c:pt idx="6">
                  <c:v>190</c:v>
                </c:pt>
                <c:pt idx="7">
                  <c:v>163</c:v>
                </c:pt>
                <c:pt idx="8">
                  <c:v>158</c:v>
                </c:pt>
                <c:pt idx="9">
                  <c:v>79</c:v>
                </c:pt>
                <c:pt idx="10">
                  <c:v>60</c:v>
                </c:pt>
                <c:pt idx="11">
                  <c:v>27</c:v>
                </c:pt>
                <c:pt idx="12">
                  <c:v>26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48942080"/>
        <c:axId val="33436800"/>
      </c:barChart>
      <c:catAx>
        <c:axId val="48942080"/>
        <c:scaling>
          <c:orientation val="minMax"/>
        </c:scaling>
        <c:delete val="1"/>
        <c:axPos val="l"/>
        <c:title>
          <c:tx>
            <c:rich>
              <a:bodyPr/>
              <a:lstStyle/>
              <a:p>
                <a:pPr>
                  <a:defRPr/>
                </a:pPr>
                <a:r>
                  <a:rPr lang="en-US"/>
                  <a:t>Left vertical axis title</a:t>
                </a:r>
              </a:p>
            </c:rich>
          </c:tx>
          <c:layout/>
          <c:overlay val="0"/>
        </c:title>
        <c:majorTickMark val="cross"/>
        <c:minorTickMark val="cross"/>
        <c:tickLblPos val="nextTo"/>
        <c:crossAx val="33436800"/>
        <c:crosses val="autoZero"/>
        <c:auto val="1"/>
        <c:lblAlgn val="ctr"/>
        <c:lblOffset val="100"/>
        <c:noMultiLvlLbl val="1"/>
      </c:catAx>
      <c:valAx>
        <c:axId val="33436800"/>
        <c:scaling>
          <c:orientation val="minMax"/>
        </c:scaling>
        <c:delete val="0"/>
        <c:axPos val="b"/>
        <c:title>
          <c:tx>
            <c:rich>
              <a:bodyPr/>
              <a:lstStyle/>
              <a:p>
                <a:pPr>
                  <a:defRPr/>
                </a:pPr>
                <a:r>
                  <a:rPr lang="en-US"/>
                  <a:t>Horizontal axis title</a:t>
                </a:r>
              </a:p>
            </c:rich>
          </c:tx>
          <c:layout/>
          <c:overlay val="0"/>
        </c:title>
        <c:numFmt formatCode="General" sourceLinked="1"/>
        <c:majorTickMark val="cross"/>
        <c:minorTickMark val="cross"/>
        <c:tickLblPos val="nextTo"/>
        <c:spPr>
          <a:ln w="47625">
            <a:noFill/>
          </a:ln>
        </c:spPr>
        <c:txPr>
          <a:bodyPr/>
          <a:lstStyle/>
          <a:p>
            <a:pPr>
              <a:defRPr/>
            </a:pPr>
            <a:endParaRPr lang="en-US"/>
          </a:p>
        </c:txPr>
        <c:crossAx val="48942080"/>
        <c:crosses val="autoZero"/>
        <c:crossBetween val="between"/>
      </c:valAx>
    </c:plotArea>
    <c:legend>
      <c:legendPos val="r"/>
      <c:layou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rPr lang="en-US"/>
              <a:t>Chart title</a:t>
            </a:r>
          </a:p>
        </c:rich>
      </c:tx>
      <c:layout/>
      <c:overlay val="0"/>
    </c:title>
    <c:autoTitleDeleted val="0"/>
    <c:plotArea>
      <c:layout/>
      <c:pieChart>
        <c:varyColors val="1"/>
        <c:ser>
          <c:idx val="0"/>
          <c:order val="0"/>
          <c:tx>
            <c:strRef>
              <c:f>'Comparison charts'!$A$8</c:f>
              <c:strCache>
                <c:ptCount val="1"/>
                <c:pt idx="0">
                  <c:v>How many troops has in Afghanistan</c:v>
                </c:pt>
              </c:strCache>
            </c:strRef>
          </c:tx>
          <c:dPt>
            <c:idx val="0"/>
            <c:bubble3D val="0"/>
            <c:spPr>
              <a:solidFill>
                <a:srgbClr val="3366CC"/>
              </a:solidFill>
              <a:ln w="25400" cmpd="sng">
                <a:solidFill>
                  <a:srgbClr val="FFFFFF"/>
                </a:solidFill>
              </a:ln>
            </c:spPr>
          </c:dPt>
          <c:dPt>
            <c:idx val="1"/>
            <c:bubble3D val="0"/>
            <c:spPr>
              <a:solidFill>
                <a:srgbClr val="DC3912"/>
              </a:solidFill>
              <a:ln w="25400" cmpd="sng">
                <a:solidFill>
                  <a:srgbClr val="FFFFFF"/>
                </a:solidFill>
              </a:ln>
            </c:spPr>
          </c:dPt>
          <c:dPt>
            <c:idx val="2"/>
            <c:bubble3D val="0"/>
            <c:spPr>
              <a:solidFill>
                <a:srgbClr val="FF9900"/>
              </a:solidFill>
              <a:ln w="25400" cmpd="sng">
                <a:solidFill>
                  <a:srgbClr val="FFFFFF"/>
                </a:solidFill>
              </a:ln>
            </c:spPr>
          </c:dPt>
          <c:dPt>
            <c:idx val="3"/>
            <c:bubble3D val="0"/>
            <c:spPr>
              <a:solidFill>
                <a:srgbClr val="109618"/>
              </a:solidFill>
              <a:ln w="25400" cmpd="sng">
                <a:solidFill>
                  <a:srgbClr val="FFFFFF"/>
                </a:solidFill>
              </a:ln>
            </c:spPr>
          </c:dPt>
          <c:dPt>
            <c:idx val="4"/>
            <c:bubble3D val="0"/>
            <c:spPr>
              <a:solidFill>
                <a:srgbClr val="990099"/>
              </a:solidFill>
              <a:ln w="25400" cmpd="sng">
                <a:solidFill>
                  <a:srgbClr val="FFFFFF"/>
                </a:solidFill>
              </a:ln>
            </c:spPr>
          </c:dPt>
          <c:dPt>
            <c:idx val="5"/>
            <c:bubble3D val="0"/>
            <c:spPr>
              <a:solidFill>
                <a:srgbClr val="0099C6"/>
              </a:solidFill>
              <a:ln w="25400" cmpd="sng">
                <a:solidFill>
                  <a:srgbClr val="FFFFFF"/>
                </a:solidFill>
              </a:ln>
            </c:spPr>
          </c:dPt>
          <c:dPt>
            <c:idx val="6"/>
            <c:bubble3D val="0"/>
            <c:spPr>
              <a:solidFill>
                <a:srgbClr val="DD4477"/>
              </a:solidFill>
              <a:ln w="25400" cmpd="sng">
                <a:solidFill>
                  <a:srgbClr val="FFFFFF"/>
                </a:solidFill>
              </a:ln>
            </c:spPr>
          </c:dPt>
          <c:dPt>
            <c:idx val="7"/>
            <c:bubble3D val="0"/>
            <c:spPr>
              <a:solidFill>
                <a:srgbClr val="66AA00"/>
              </a:solidFill>
              <a:ln w="25400" cmpd="sng">
                <a:solidFill>
                  <a:srgbClr val="FFFFFF"/>
                </a:solidFill>
              </a:ln>
            </c:spPr>
          </c:dPt>
          <c:dPt>
            <c:idx val="8"/>
            <c:bubble3D val="0"/>
            <c:spPr>
              <a:solidFill>
                <a:srgbClr val="B82E2E"/>
              </a:solidFill>
              <a:ln w="25400" cmpd="sng">
                <a:solidFill>
                  <a:srgbClr val="FFFFFF"/>
                </a:solidFill>
              </a:ln>
            </c:spPr>
          </c:dPt>
          <c:dPt>
            <c:idx val="9"/>
            <c:bubble3D val="0"/>
            <c:spPr>
              <a:solidFill>
                <a:srgbClr val="CC0000"/>
              </a:solidFill>
              <a:ln w="25400" cmpd="sng">
                <a:solidFill>
                  <a:srgbClr val="FFFFFF"/>
                </a:solidFill>
              </a:ln>
            </c:spPr>
          </c:dPt>
          <c:dPt>
            <c:idx val="10"/>
            <c:bubble3D val="0"/>
            <c:spPr>
              <a:solidFill>
                <a:srgbClr val="994499"/>
              </a:solidFill>
              <a:ln w="25400" cmpd="sng">
                <a:solidFill>
                  <a:srgbClr val="FFFFFF"/>
                </a:solidFill>
              </a:ln>
            </c:spPr>
          </c:dPt>
          <c:dPt>
            <c:idx val="11"/>
            <c:bubble3D val="0"/>
            <c:spPr>
              <a:solidFill>
                <a:srgbClr val="22AA99"/>
              </a:solidFill>
              <a:ln w="25400" cmpd="sng">
                <a:solidFill>
                  <a:srgbClr val="FFFFFF"/>
                </a:solidFill>
              </a:ln>
            </c:spPr>
          </c:dPt>
          <c:dPt>
            <c:idx val="12"/>
            <c:bubble3D val="0"/>
            <c:spPr>
              <a:solidFill>
                <a:srgbClr val="AAAA11"/>
              </a:solidFill>
              <a:ln w="25400" cmpd="sng">
                <a:solidFill>
                  <a:srgbClr val="FFFFFF"/>
                </a:solidFill>
              </a:ln>
            </c:spPr>
          </c:dPt>
          <c:dPt>
            <c:idx val="13"/>
            <c:bubble3D val="0"/>
            <c:spPr>
              <a:solidFill>
                <a:srgbClr val="6633CC"/>
              </a:solidFill>
              <a:ln w="25400" cmpd="sng">
                <a:solidFill>
                  <a:srgbClr val="FFFFFF"/>
                </a:solidFill>
              </a:ln>
            </c:spPr>
          </c:dPt>
          <c:dPt>
            <c:idx val="14"/>
            <c:bubble3D val="0"/>
            <c:spPr>
              <a:solidFill>
                <a:srgbClr val="E67300"/>
              </a:solidFill>
              <a:ln w="25400" cmpd="sng">
                <a:solidFill>
                  <a:srgbClr val="FFFFFF"/>
                </a:solidFill>
              </a:ln>
            </c:spPr>
          </c:dPt>
          <c:dPt>
            <c:idx val="15"/>
            <c:bubble3D val="0"/>
            <c:spPr>
              <a:solidFill>
                <a:srgbClr val="8B0707"/>
              </a:solidFill>
              <a:ln w="25400" cmpd="sng">
                <a:solidFill>
                  <a:srgbClr val="FFFFFF"/>
                </a:solidFill>
              </a:ln>
            </c:spPr>
          </c:dPt>
          <c:dPt>
            <c:idx val="16"/>
            <c:bubble3D val="0"/>
            <c:spPr>
              <a:solidFill>
                <a:srgbClr val="651067"/>
              </a:solidFill>
              <a:ln w="25400" cmpd="sng">
                <a:solidFill>
                  <a:srgbClr val="FFFFFF"/>
                </a:solidFill>
              </a:ln>
            </c:spPr>
          </c:dPt>
          <c:dPt>
            <c:idx val="17"/>
            <c:bubble3D val="0"/>
            <c:spPr>
              <a:solidFill>
                <a:srgbClr val="329262"/>
              </a:solidFill>
              <a:ln w="25400" cmpd="sng">
                <a:solidFill>
                  <a:srgbClr val="FFFFFF"/>
                </a:solidFill>
              </a:ln>
            </c:spPr>
          </c:dPt>
          <c:dPt>
            <c:idx val="18"/>
            <c:bubble3D val="0"/>
            <c:spPr>
              <a:solidFill>
                <a:srgbClr val="5574A6"/>
              </a:solidFill>
              <a:ln w="25400" cmpd="sng">
                <a:solidFill>
                  <a:srgbClr val="FFFFFF"/>
                </a:solidFill>
              </a:ln>
            </c:spPr>
          </c:dPt>
          <c:dPt>
            <c:idx val="19"/>
            <c:bubble3D val="0"/>
            <c:spPr>
              <a:solidFill>
                <a:srgbClr val="3B3EAC"/>
              </a:solidFill>
              <a:ln w="25400" cmpd="sng">
                <a:solidFill>
                  <a:srgbClr val="FFFFFF"/>
                </a:solidFill>
              </a:ln>
            </c:spPr>
          </c:dPt>
          <c:dPt>
            <c:idx val="20"/>
            <c:bubble3D val="0"/>
            <c:spPr>
              <a:solidFill>
                <a:srgbClr val="B77322"/>
              </a:solidFill>
              <a:ln w="25400" cmpd="sng">
                <a:solidFill>
                  <a:srgbClr val="FFFFFF"/>
                </a:solidFill>
              </a:ln>
            </c:spPr>
          </c:dPt>
          <c:dPt>
            <c:idx val="21"/>
            <c:bubble3D val="0"/>
            <c:spPr>
              <a:solidFill>
                <a:srgbClr val="16D620"/>
              </a:solidFill>
              <a:ln w="25400" cmpd="sng">
                <a:solidFill>
                  <a:srgbClr val="FFFFFF"/>
                </a:solidFill>
              </a:ln>
            </c:spPr>
          </c:dPt>
          <c:dPt>
            <c:idx val="22"/>
            <c:bubble3D val="0"/>
            <c:spPr>
              <a:solidFill>
                <a:srgbClr val="B91383"/>
              </a:solidFill>
              <a:ln w="25400" cmpd="sng">
                <a:solidFill>
                  <a:srgbClr val="FFFFFF"/>
                </a:solidFill>
              </a:ln>
            </c:spPr>
          </c:dPt>
          <c:dPt>
            <c:idx val="23"/>
            <c:bubble3D val="0"/>
            <c:spPr>
              <a:solidFill>
                <a:srgbClr val="F4359E"/>
              </a:solidFill>
              <a:ln w="25400" cmpd="sng">
                <a:solidFill>
                  <a:srgbClr val="FFFFFF"/>
                </a:solidFill>
              </a:ln>
            </c:spPr>
          </c:dPt>
          <c:dPt>
            <c:idx val="24"/>
            <c:bubble3D val="0"/>
            <c:spPr>
              <a:solidFill>
                <a:srgbClr val="9C5935"/>
              </a:solidFill>
              <a:ln w="25400" cmpd="sng">
                <a:solidFill>
                  <a:srgbClr val="FFFFFF"/>
                </a:solidFill>
              </a:ln>
            </c:spPr>
          </c:dPt>
          <c:dPt>
            <c:idx val="25"/>
            <c:bubble3D val="0"/>
            <c:spPr>
              <a:solidFill>
                <a:srgbClr val="A9C413"/>
              </a:solidFill>
              <a:ln w="25400" cmpd="sng">
                <a:solidFill>
                  <a:srgbClr val="FFFFFF"/>
                </a:solidFill>
              </a:ln>
            </c:spPr>
          </c:dPt>
          <c:dPt>
            <c:idx val="26"/>
            <c:bubble3D val="0"/>
            <c:spPr>
              <a:solidFill>
                <a:srgbClr val="2A778D"/>
              </a:solidFill>
              <a:ln w="25400" cmpd="sng">
                <a:solidFill>
                  <a:srgbClr val="FFFFFF"/>
                </a:solidFill>
              </a:ln>
            </c:spPr>
          </c:dPt>
          <c:dPt>
            <c:idx val="27"/>
            <c:bubble3D val="0"/>
            <c:spPr>
              <a:solidFill>
                <a:srgbClr val="668D1C"/>
              </a:solidFill>
              <a:ln w="25400" cmpd="sng">
                <a:solidFill>
                  <a:srgbClr val="FFFFFF"/>
                </a:solidFill>
              </a:ln>
            </c:spPr>
          </c:dPt>
          <c:dPt>
            <c:idx val="28"/>
            <c:bubble3D val="0"/>
            <c:spPr>
              <a:solidFill>
                <a:srgbClr val="BEA413"/>
              </a:solidFill>
              <a:ln w="25400" cmpd="sng">
                <a:solidFill>
                  <a:srgbClr val="FFFFFF"/>
                </a:solidFill>
              </a:ln>
            </c:spPr>
          </c:dPt>
          <c:dPt>
            <c:idx val="29"/>
            <c:bubble3D val="0"/>
            <c:spPr>
              <a:solidFill>
                <a:srgbClr val="0C5922"/>
              </a:solidFill>
              <a:ln w="25400" cmpd="sng">
                <a:solidFill>
                  <a:srgbClr val="FFFFFF"/>
                </a:solidFill>
              </a:ln>
            </c:spPr>
          </c:dPt>
          <c:dPt>
            <c:idx val="30"/>
            <c:bubble3D val="0"/>
            <c:spPr>
              <a:solidFill>
                <a:srgbClr val="743411"/>
              </a:solidFill>
              <a:ln w="25400" cmpd="sng">
                <a:solidFill>
                  <a:srgbClr val="FFFFFF"/>
                </a:solidFill>
              </a:ln>
            </c:spPr>
          </c:dPt>
          <c:cat>
            <c:strRef>
              <c:f>'Comparison charts'!$B$7:$N$7</c:f>
              <c:strCache>
                <c:ptCount val="12"/>
                <c:pt idx="0">
                  <c:v>Bulgaria</c:v>
                </c:pt>
                <c:pt idx="2">
                  <c:v>Estonia</c:v>
                </c:pt>
                <c:pt idx="4">
                  <c:v>Latvia</c:v>
                </c:pt>
                <c:pt idx="5">
                  <c:v>Lithuania</c:v>
                </c:pt>
                <c:pt idx="6">
                  <c:v>Romania</c:v>
                </c:pt>
                <c:pt idx="7">
                  <c:v>Slovakia</c:v>
                </c:pt>
                <c:pt idx="8">
                  <c:v>Slovenia</c:v>
                </c:pt>
                <c:pt idx="9">
                  <c:v>Albania</c:v>
                </c:pt>
                <c:pt idx="10">
                  <c:v>Croatia</c:v>
                </c:pt>
                <c:pt idx="11">
                  <c:v>Georgia</c:v>
                </c:pt>
              </c:strCache>
            </c:strRef>
          </c:cat>
          <c:val>
            <c:numRef>
              <c:f>'Comparison charts'!$B$8:$N$8</c:f>
              <c:numCache>
                <c:formatCode>General</c:formatCode>
                <c:ptCount val="13"/>
                <c:pt idx="0">
                  <c:v>383</c:v>
                </c:pt>
                <c:pt idx="2">
                  <c:v>163</c:v>
                </c:pt>
                <c:pt idx="4">
                  <c:v>26</c:v>
                </c:pt>
                <c:pt idx="5">
                  <c:v>244</c:v>
                </c:pt>
                <c:pt idx="6">
                  <c:v>1521</c:v>
                </c:pt>
                <c:pt idx="7">
                  <c:v>229</c:v>
                </c:pt>
                <c:pt idx="8">
                  <c:v>60</c:v>
                </c:pt>
                <c:pt idx="9">
                  <c:v>216</c:v>
                </c:pt>
                <c:pt idx="10">
                  <c:v>190</c:v>
                </c:pt>
                <c:pt idx="11">
                  <c:v>1561</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rPr lang="en-US"/>
              <a:t>Contribution of troops to ISAF by old NATO members and Georgia</a:t>
            </a:r>
          </a:p>
        </c:rich>
      </c:tx>
      <c:layout/>
      <c:overlay val="0"/>
    </c:title>
    <c:autoTitleDeleted val="0"/>
    <c:plotArea>
      <c:layout/>
      <c:barChart>
        <c:barDir val="col"/>
        <c:grouping val="clustered"/>
        <c:varyColors val="1"/>
        <c:ser>
          <c:idx val="0"/>
          <c:order val="0"/>
          <c:tx>
            <c:strRef>
              <c:f>'Comparison charts'!$A$25</c:f>
              <c:strCache>
                <c:ptCount val="1"/>
                <c:pt idx="0">
                  <c:v>Number of troops</c:v>
                </c:pt>
              </c:strCache>
            </c:strRef>
          </c:tx>
          <c:spPr>
            <a:solidFill>
              <a:srgbClr val="4684EE"/>
            </a:solidFill>
          </c:spPr>
          <c:invertIfNegative val="1"/>
          <c:cat>
            <c:strRef>
              <c:f>'Comparison charts'!$B$24:$J$24</c:f>
              <c:strCache>
                <c:ptCount val="9"/>
                <c:pt idx="0">
                  <c:v>Turkey</c:v>
                </c:pt>
                <c:pt idx="2">
                  <c:v>Spain</c:v>
                </c:pt>
                <c:pt idx="4">
                  <c:v>Italy</c:v>
                </c:pt>
                <c:pt idx="5">
                  <c:v>France</c:v>
                </c:pt>
                <c:pt idx="6">
                  <c:v>Greece</c:v>
                </c:pt>
                <c:pt idx="7">
                  <c:v>Finland</c:v>
                </c:pt>
                <c:pt idx="8">
                  <c:v>Georgia</c:v>
                </c:pt>
              </c:strCache>
            </c:strRef>
          </c:cat>
          <c:val>
            <c:numRef>
              <c:f>'Comparison charts'!$B$25:$J$25</c:f>
              <c:numCache>
                <c:formatCode>General</c:formatCode>
                <c:ptCount val="9"/>
                <c:pt idx="0">
                  <c:v>1101</c:v>
                </c:pt>
                <c:pt idx="2">
                  <c:v>863</c:v>
                </c:pt>
                <c:pt idx="4">
                  <c:v>3034</c:v>
                </c:pt>
                <c:pt idx="5">
                  <c:v>455</c:v>
                </c:pt>
                <c:pt idx="6">
                  <c:v>3</c:v>
                </c:pt>
                <c:pt idx="7">
                  <c:v>126</c:v>
                </c:pt>
                <c:pt idx="8">
                  <c:v>1561</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49046272"/>
        <c:axId val="49048192"/>
      </c:barChart>
      <c:catAx>
        <c:axId val="49046272"/>
        <c:scaling>
          <c:orientation val="minMax"/>
        </c:scaling>
        <c:delete val="1"/>
        <c:axPos val="b"/>
        <c:title>
          <c:tx>
            <c:rich>
              <a:bodyPr/>
              <a:lstStyle/>
              <a:p>
                <a:pPr>
                  <a:defRPr/>
                </a:pPr>
                <a:r>
                  <a:rPr lang="en-US"/>
                  <a:t>Horizontal axis title</a:t>
                </a:r>
              </a:p>
            </c:rich>
          </c:tx>
          <c:layout/>
          <c:overlay val="0"/>
        </c:title>
        <c:majorTickMark val="cross"/>
        <c:minorTickMark val="cross"/>
        <c:tickLblPos val="nextTo"/>
        <c:crossAx val="49048192"/>
        <c:crosses val="autoZero"/>
        <c:auto val="1"/>
        <c:lblAlgn val="ctr"/>
        <c:lblOffset val="100"/>
        <c:noMultiLvlLbl val="1"/>
      </c:catAx>
      <c:valAx>
        <c:axId val="49048192"/>
        <c:scaling>
          <c:orientation val="minMax"/>
        </c:scaling>
        <c:delete val="0"/>
        <c:axPos val="l"/>
        <c:majorGridlines/>
        <c:title>
          <c:tx>
            <c:rich>
              <a:bodyPr/>
              <a:lstStyle/>
              <a:p>
                <a:pPr>
                  <a:defRPr/>
                </a:pPr>
                <a:r>
                  <a:rPr lang="en-US"/>
                  <a:t>Left vertical axis title</a:t>
                </a:r>
              </a:p>
            </c:rich>
          </c:tx>
          <c:layout/>
          <c:overlay val="0"/>
        </c:title>
        <c:numFmt formatCode="General" sourceLinked="1"/>
        <c:majorTickMark val="cross"/>
        <c:minorTickMark val="cross"/>
        <c:tickLblPos val="nextTo"/>
        <c:spPr>
          <a:ln w="47625">
            <a:noFill/>
          </a:ln>
        </c:spPr>
        <c:txPr>
          <a:bodyPr/>
          <a:lstStyle/>
          <a:p>
            <a:pPr>
              <a:defRPr/>
            </a:pPr>
            <a:endParaRPr lang="en-US"/>
          </a:p>
        </c:txPr>
        <c:crossAx val="49046272"/>
        <c:crosses val="autoZero"/>
        <c:crossBetween val="between"/>
      </c:valAx>
    </c:plotArea>
    <c:legend>
      <c:legendPos val="r"/>
      <c:layout/>
      <c:overlay val="0"/>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rPr lang="en-US"/>
              <a:t>Chart title</a:t>
            </a:r>
          </a:p>
        </c:rich>
      </c:tx>
      <c:layout/>
      <c:overlay val="0"/>
    </c:title>
    <c:autoTitleDeleted val="0"/>
    <c:plotArea>
      <c:layout/>
      <c:barChart>
        <c:barDir val="bar"/>
        <c:grouping val="clustered"/>
        <c:varyColors val="1"/>
        <c:ser>
          <c:idx val="0"/>
          <c:order val="0"/>
          <c:tx>
            <c:strRef>
              <c:f>'Comparison charts'!$A$43</c:f>
              <c:strCache>
                <c:ptCount val="1"/>
                <c:pt idx="0">
                  <c:v>Contribution in Afghanistan</c:v>
                </c:pt>
              </c:strCache>
            </c:strRef>
          </c:tx>
          <c:spPr>
            <a:solidFill>
              <a:srgbClr val="4684EE"/>
            </a:solidFill>
          </c:spPr>
          <c:invertIfNegative val="1"/>
          <c:cat>
            <c:strRef>
              <c:f>'Comparison charts'!$B$42:$L$42</c:f>
              <c:strCache>
                <c:ptCount val="11"/>
                <c:pt idx="0">
                  <c:v>Armenia</c:v>
                </c:pt>
                <c:pt idx="1">
                  <c:v>Finland</c:v>
                </c:pt>
                <c:pt idx="2">
                  <c:v>Bulgaria</c:v>
                </c:pt>
                <c:pt idx="3">
                  <c:v>Mongolia</c:v>
                </c:pt>
                <c:pt idx="4">
                  <c:v>Azerbaijan</c:v>
                </c:pt>
                <c:pt idx="5">
                  <c:v>Greece</c:v>
                </c:pt>
                <c:pt idx="6">
                  <c:v>Estonia</c:v>
                </c:pt>
                <c:pt idx="7">
                  <c:v>Portugal</c:v>
                </c:pt>
                <c:pt idx="8">
                  <c:v>Austria</c:v>
                </c:pt>
                <c:pt idx="9">
                  <c:v>Georgia</c:v>
                </c:pt>
                <c:pt idx="10">
                  <c:v>Ukraine</c:v>
                </c:pt>
              </c:strCache>
            </c:strRef>
          </c:cat>
          <c:val>
            <c:numRef>
              <c:f>'Comparison charts'!$B$43:$L$43</c:f>
              <c:numCache>
                <c:formatCode>General</c:formatCode>
                <c:ptCount val="11"/>
                <c:pt idx="0">
                  <c:v>126</c:v>
                </c:pt>
                <c:pt idx="1">
                  <c:v>126</c:v>
                </c:pt>
                <c:pt idx="2">
                  <c:v>383</c:v>
                </c:pt>
                <c:pt idx="3">
                  <c:v>46</c:v>
                </c:pt>
                <c:pt idx="4">
                  <c:v>94</c:v>
                </c:pt>
                <c:pt idx="5">
                  <c:v>3</c:v>
                </c:pt>
                <c:pt idx="6">
                  <c:v>163</c:v>
                </c:pt>
                <c:pt idx="7">
                  <c:v>165</c:v>
                </c:pt>
                <c:pt idx="8">
                  <c:v>3</c:v>
                </c:pt>
                <c:pt idx="9">
                  <c:v>1561</c:v>
                </c:pt>
                <c:pt idx="10">
                  <c:v>26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'Comparison charts'!$A$44</c:f>
              <c:strCache>
                <c:ptCount val="1"/>
                <c:pt idx="0">
                  <c:v>Military per 1000 capita</c:v>
                </c:pt>
              </c:strCache>
            </c:strRef>
          </c:tx>
          <c:spPr>
            <a:solidFill>
              <a:srgbClr val="DC3912"/>
            </a:solidFill>
          </c:spPr>
          <c:invertIfNegative val="1"/>
          <c:cat>
            <c:strRef>
              <c:f>'Comparison charts'!$B$42:$L$42</c:f>
              <c:strCache>
                <c:ptCount val="11"/>
                <c:pt idx="0">
                  <c:v>Armenia</c:v>
                </c:pt>
                <c:pt idx="1">
                  <c:v>Finland</c:v>
                </c:pt>
                <c:pt idx="2">
                  <c:v>Bulgaria</c:v>
                </c:pt>
                <c:pt idx="3">
                  <c:v>Mongolia</c:v>
                </c:pt>
                <c:pt idx="4">
                  <c:v>Azerbaijan</c:v>
                </c:pt>
                <c:pt idx="5">
                  <c:v>Greece</c:v>
                </c:pt>
                <c:pt idx="6">
                  <c:v>Estonia</c:v>
                </c:pt>
                <c:pt idx="7">
                  <c:v>Portugal</c:v>
                </c:pt>
                <c:pt idx="8">
                  <c:v>Austria</c:v>
                </c:pt>
                <c:pt idx="9">
                  <c:v>Georgia</c:v>
                </c:pt>
                <c:pt idx="10">
                  <c:v>Ukraine</c:v>
                </c:pt>
              </c:strCache>
            </c:strRef>
          </c:cat>
          <c:val>
            <c:numRef>
              <c:f>'Comparison charts'!$B$44:$L$44</c:f>
              <c:numCache>
                <c:formatCode>General</c:formatCode>
                <c:ptCount val="11"/>
                <c:pt idx="0">
                  <c:v>88.1</c:v>
                </c:pt>
                <c:pt idx="1">
                  <c:v>76.400000000000006</c:v>
                </c:pt>
                <c:pt idx="2">
                  <c:v>51.6</c:v>
                </c:pt>
                <c:pt idx="3">
                  <c:v>50.7</c:v>
                </c:pt>
                <c:pt idx="4">
                  <c:v>46.4</c:v>
                </c:pt>
                <c:pt idx="5">
                  <c:v>42.7</c:v>
                </c:pt>
                <c:pt idx="6">
                  <c:v>31.2</c:v>
                </c:pt>
                <c:pt idx="7">
                  <c:v>28.2</c:v>
                </c:pt>
                <c:pt idx="8">
                  <c:v>28.2</c:v>
                </c:pt>
                <c:pt idx="9">
                  <c:v>24</c:v>
                </c:pt>
                <c:pt idx="10">
                  <c:v>26.6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49418240"/>
        <c:axId val="49420160"/>
      </c:barChart>
      <c:catAx>
        <c:axId val="49418240"/>
        <c:scaling>
          <c:orientation val="minMax"/>
        </c:scaling>
        <c:delete val="1"/>
        <c:axPos val="l"/>
        <c:title>
          <c:tx>
            <c:rich>
              <a:bodyPr/>
              <a:lstStyle/>
              <a:p>
                <a:pPr>
                  <a:defRPr/>
                </a:pPr>
                <a:r>
                  <a:rPr lang="en-US"/>
                  <a:t>Left vertical axis title</a:t>
                </a:r>
              </a:p>
            </c:rich>
          </c:tx>
          <c:layout/>
          <c:overlay val="0"/>
        </c:title>
        <c:majorTickMark val="cross"/>
        <c:minorTickMark val="cross"/>
        <c:tickLblPos val="nextTo"/>
        <c:crossAx val="49420160"/>
        <c:crosses val="autoZero"/>
        <c:auto val="1"/>
        <c:lblAlgn val="ctr"/>
        <c:lblOffset val="100"/>
        <c:noMultiLvlLbl val="1"/>
      </c:catAx>
      <c:valAx>
        <c:axId val="49420160"/>
        <c:scaling>
          <c:orientation val="minMax"/>
        </c:scaling>
        <c:delete val="0"/>
        <c:axPos val="b"/>
        <c:title>
          <c:tx>
            <c:rich>
              <a:bodyPr/>
              <a:lstStyle/>
              <a:p>
                <a:pPr>
                  <a:defRPr/>
                </a:pPr>
                <a:r>
                  <a:rPr lang="en-US"/>
                  <a:t>Horizontal axis title</a:t>
                </a:r>
              </a:p>
            </c:rich>
          </c:tx>
          <c:layout/>
          <c:overlay val="0"/>
        </c:title>
        <c:numFmt formatCode="General" sourceLinked="1"/>
        <c:majorTickMark val="cross"/>
        <c:minorTickMark val="cross"/>
        <c:tickLblPos val="nextTo"/>
        <c:spPr>
          <a:ln w="47625">
            <a:noFill/>
          </a:ln>
        </c:spPr>
        <c:txPr>
          <a:bodyPr/>
          <a:lstStyle/>
          <a:p>
            <a:pPr>
              <a:defRPr/>
            </a:pPr>
            <a:endParaRPr lang="en-US"/>
          </a:p>
        </c:txPr>
        <c:crossAx val="49418240"/>
        <c:crosses val="autoZero"/>
        <c:crossBetween val="between"/>
      </c:valAx>
    </c:plotArea>
    <c:legend>
      <c:legendPos val="r"/>
      <c:layout/>
      <c:overlay val="0"/>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rPr lang="en-US"/>
              <a:t>Non-NATO countries contribution</a:t>
            </a:r>
          </a:p>
        </c:rich>
      </c:tx>
      <c:layout/>
      <c:overlay val="0"/>
    </c:title>
    <c:autoTitleDeleted val="0"/>
    <c:plotArea>
      <c:layout/>
      <c:barChart>
        <c:barDir val="bar"/>
        <c:grouping val="clustered"/>
        <c:varyColors val="1"/>
        <c:ser>
          <c:idx val="0"/>
          <c:order val="0"/>
          <c:tx>
            <c:strRef>
              <c:f>'Comparison charts'!$B$67</c:f>
              <c:strCache>
                <c:ptCount val="1"/>
                <c:pt idx="0">
                  <c:v>Number of troops in Afghanistan</c:v>
                </c:pt>
              </c:strCache>
            </c:strRef>
          </c:tx>
          <c:spPr>
            <a:solidFill>
              <a:srgbClr val="3366CC"/>
            </a:solidFill>
          </c:spPr>
          <c:invertIfNegative val="1"/>
          <c:cat>
            <c:strRef>
              <c:f>'Comparison charts'!$A$68:$A$89</c:f>
              <c:strCache>
                <c:ptCount val="20"/>
                <c:pt idx="0">
                  <c:v>Georgia</c:v>
                </c:pt>
                <c:pt idx="1">
                  <c:v>Australia</c:v>
                </c:pt>
                <c:pt idx="2">
                  <c:v>Korea</c:v>
                </c:pt>
                <c:pt idx="3">
                  <c:v>Sweden</c:v>
                </c:pt>
                <c:pt idx="4">
                  <c:v>Republic of Macedonia</c:v>
                </c:pt>
                <c:pt idx="5">
                  <c:v>Armenia</c:v>
                </c:pt>
                <c:pt idx="6">
                  <c:v>Finland</c:v>
                </c:pt>
                <c:pt idx="7">
                  <c:v>Azerbaijan</c:v>
                </c:pt>
                <c:pt idx="8">
                  <c:v>Bosnia &amp; Herzegovina</c:v>
                </c:pt>
                <c:pt idx="9">
                  <c:v>Tonga</c:v>
                </c:pt>
                <c:pt idx="10">
                  <c:v>Mongolia</c:v>
                </c:pt>
                <c:pt idx="11">
                  <c:v>United Arab Emirates</c:v>
                </c:pt>
                <c:pt idx="12">
                  <c:v>Montenegro</c:v>
                </c:pt>
                <c:pt idx="13">
                  <c:v>Ukraine</c:v>
                </c:pt>
                <c:pt idx="14">
                  <c:v>El Salvador</c:v>
                </c:pt>
                <c:pt idx="15">
                  <c:v>New Zealand</c:v>
                </c:pt>
                <c:pt idx="16">
                  <c:v>Singapore</c:v>
                </c:pt>
                <c:pt idx="17">
                  <c:v>Ireland</c:v>
                </c:pt>
                <c:pt idx="18">
                  <c:v>Austria</c:v>
                </c:pt>
                <c:pt idx="19">
                  <c:v>Malaysia</c:v>
                </c:pt>
              </c:strCache>
            </c:strRef>
          </c:cat>
          <c:val>
            <c:numRef>
              <c:f>'Comparison charts'!$B$68:$B$89</c:f>
              <c:numCache>
                <c:formatCode>General</c:formatCode>
                <c:ptCount val="22"/>
                <c:pt idx="0">
                  <c:v>1561</c:v>
                </c:pt>
                <c:pt idx="1">
                  <c:v>1039</c:v>
                </c:pt>
                <c:pt idx="2">
                  <c:v>350</c:v>
                </c:pt>
                <c:pt idx="3">
                  <c:v>287</c:v>
                </c:pt>
                <c:pt idx="4">
                  <c:v>158</c:v>
                </c:pt>
                <c:pt idx="5">
                  <c:v>126</c:v>
                </c:pt>
                <c:pt idx="6">
                  <c:v>126</c:v>
                </c:pt>
                <c:pt idx="7">
                  <c:v>94</c:v>
                </c:pt>
                <c:pt idx="8">
                  <c:v>79</c:v>
                </c:pt>
                <c:pt idx="9">
                  <c:v>55</c:v>
                </c:pt>
                <c:pt idx="10">
                  <c:v>46</c:v>
                </c:pt>
                <c:pt idx="11">
                  <c:v>35</c:v>
                </c:pt>
                <c:pt idx="12">
                  <c:v>27</c:v>
                </c:pt>
                <c:pt idx="13">
                  <c:v>26</c:v>
                </c:pt>
                <c:pt idx="14">
                  <c:v>24</c:v>
                </c:pt>
                <c:pt idx="15">
                  <c:v>13</c:v>
                </c:pt>
                <c:pt idx="16">
                  <c:v>11</c:v>
                </c:pt>
                <c:pt idx="17">
                  <c:v>7</c:v>
                </c:pt>
                <c:pt idx="18">
                  <c:v>3</c:v>
                </c:pt>
                <c:pt idx="19">
                  <c:v>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49448832"/>
        <c:axId val="49459200"/>
      </c:barChart>
      <c:catAx>
        <c:axId val="49448832"/>
        <c:scaling>
          <c:orientation val="minMax"/>
        </c:scaling>
        <c:delete val="1"/>
        <c:axPos val="l"/>
        <c:title>
          <c:tx>
            <c:rich>
              <a:bodyPr/>
              <a:lstStyle/>
              <a:p>
                <a:pPr>
                  <a:defRPr/>
                </a:pPr>
                <a:r>
                  <a:rPr lang="en-US"/>
                  <a:t>Left vertical axis title</a:t>
                </a:r>
              </a:p>
            </c:rich>
          </c:tx>
          <c:layout/>
          <c:overlay val="0"/>
        </c:title>
        <c:majorTickMark val="cross"/>
        <c:minorTickMark val="cross"/>
        <c:tickLblPos val="nextTo"/>
        <c:crossAx val="49459200"/>
        <c:crosses val="autoZero"/>
        <c:auto val="1"/>
        <c:lblAlgn val="ctr"/>
        <c:lblOffset val="100"/>
        <c:noMultiLvlLbl val="1"/>
      </c:catAx>
      <c:valAx>
        <c:axId val="49459200"/>
        <c:scaling>
          <c:orientation val="minMax"/>
        </c:scaling>
        <c:delete val="0"/>
        <c:axPos val="b"/>
        <c:title>
          <c:tx>
            <c:rich>
              <a:bodyPr/>
              <a:lstStyle/>
              <a:p>
                <a:pPr>
                  <a:defRPr/>
                </a:pPr>
                <a:r>
                  <a:rPr lang="en-US"/>
                  <a:t>Number of troops in Afghanistan</a:t>
                </a:r>
              </a:p>
            </c:rich>
          </c:tx>
          <c:layout/>
          <c:overlay val="0"/>
        </c:title>
        <c:numFmt formatCode="General" sourceLinked="1"/>
        <c:majorTickMark val="cross"/>
        <c:minorTickMark val="cross"/>
        <c:tickLblPos val="nextTo"/>
        <c:spPr>
          <a:ln w="47625">
            <a:noFill/>
          </a:ln>
        </c:spPr>
        <c:txPr>
          <a:bodyPr/>
          <a:lstStyle/>
          <a:p>
            <a:pPr>
              <a:defRPr sz="1200">
                <a:solidFill>
                  <a:srgbClr val="000000"/>
                </a:solidFill>
              </a:defRPr>
            </a:pPr>
            <a:endParaRPr lang="en-US"/>
          </a:p>
        </c:txPr>
        <c:crossAx val="49448832"/>
        <c:crosses val="autoZero"/>
        <c:crossBetween val="between"/>
      </c:valAx>
    </c:plotArea>
    <c:legend>
      <c:legendPos val="r"/>
      <c:layout/>
      <c:overlay val="0"/>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t>Casualty rate (%) 2010-2013</a:t>
            </a:r>
          </a:p>
        </c:rich>
      </c:tx>
      <c:overlay val="0"/>
    </c:title>
    <c:autoTitleDeleted val="0"/>
    <c:plotArea>
      <c:layout/>
      <c:barChart>
        <c:barDir val="col"/>
        <c:grouping val="clustered"/>
        <c:varyColors val="1"/>
        <c:ser>
          <c:idx val="0"/>
          <c:order val="0"/>
          <c:tx>
            <c:strRef>
              <c:f>'Comparison charts'!$I$213</c:f>
              <c:strCache>
                <c:ptCount val="1"/>
                <c:pt idx="0">
                  <c:v>Georgia</c:v>
                </c:pt>
              </c:strCache>
            </c:strRef>
          </c:tx>
          <c:spPr>
            <a:solidFill>
              <a:srgbClr val="4684EE"/>
            </a:solidFill>
          </c:spPr>
          <c:invertIfNegative val="1"/>
          <c:cat>
            <c:numRef>
              <c:f>'Comparison charts'!$J$212:$N$212</c:f>
              <c:numCache>
                <c:formatCode>General</c:formatCode>
                <c:ptCount val="5"/>
                <c:pt idx="0">
                  <c:v>2010</c:v>
                </c:pt>
                <c:pt idx="1">
                  <c:v>2011</c:v>
                </c:pt>
                <c:pt idx="3">
                  <c:v>2012</c:v>
                </c:pt>
                <c:pt idx="4">
                  <c:v>2013</c:v>
                </c:pt>
              </c:numCache>
            </c:numRef>
          </c:cat>
          <c:val>
            <c:numRef>
              <c:f>'Comparison charts'!$J$213:$N$213</c:f>
              <c:numCache>
                <c:formatCode>General</c:formatCode>
                <c:ptCount val="5"/>
                <c:pt idx="0">
                  <c:v>2.9</c:v>
                </c:pt>
                <c:pt idx="1">
                  <c:v>0.6</c:v>
                </c:pt>
                <c:pt idx="3">
                  <c:v>0.9</c:v>
                </c:pt>
                <c:pt idx="4">
                  <c:v>0.6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'Comparison charts'!$I$214</c:f>
              <c:strCache>
                <c:ptCount val="1"/>
                <c:pt idx="0">
                  <c:v>ISAF</c:v>
                </c:pt>
              </c:strCache>
            </c:strRef>
          </c:tx>
          <c:spPr>
            <a:solidFill>
              <a:srgbClr val="DC3912"/>
            </a:solidFill>
          </c:spPr>
          <c:invertIfNegative val="1"/>
          <c:cat>
            <c:numRef>
              <c:f>'Comparison charts'!$J$212:$N$212</c:f>
              <c:numCache>
                <c:formatCode>General</c:formatCode>
                <c:ptCount val="5"/>
                <c:pt idx="0">
                  <c:v>2010</c:v>
                </c:pt>
                <c:pt idx="1">
                  <c:v>2011</c:v>
                </c:pt>
                <c:pt idx="3">
                  <c:v>2012</c:v>
                </c:pt>
                <c:pt idx="4">
                  <c:v>2013</c:v>
                </c:pt>
              </c:numCache>
            </c:numRef>
          </c:cat>
          <c:val>
            <c:numRef>
              <c:f>'Comparison charts'!$J$214:$N$214</c:f>
              <c:numCache>
                <c:formatCode>General</c:formatCode>
                <c:ptCount val="5"/>
                <c:pt idx="0">
                  <c:v>0.8</c:v>
                </c:pt>
                <c:pt idx="1">
                  <c:v>0.4</c:v>
                </c:pt>
                <c:pt idx="3">
                  <c:v>0.3</c:v>
                </c:pt>
                <c:pt idx="4">
                  <c:v>0.09</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2"/>
          <c:order val="2"/>
          <c:tx>
            <c:strRef>
              <c:f>'Comparison charts'!$I$215</c:f>
              <c:strCache>
                <c:ptCount val="1"/>
                <c:pt idx="0">
                  <c:v>USA</c:v>
                </c:pt>
              </c:strCache>
            </c:strRef>
          </c:tx>
          <c:spPr>
            <a:solidFill>
              <a:srgbClr val="FF9900"/>
            </a:solidFill>
          </c:spPr>
          <c:invertIfNegative val="1"/>
          <c:cat>
            <c:numRef>
              <c:f>'Comparison charts'!$J$212:$N$212</c:f>
              <c:numCache>
                <c:formatCode>General</c:formatCode>
                <c:ptCount val="5"/>
                <c:pt idx="0">
                  <c:v>2010</c:v>
                </c:pt>
                <c:pt idx="1">
                  <c:v>2011</c:v>
                </c:pt>
                <c:pt idx="3">
                  <c:v>2012</c:v>
                </c:pt>
                <c:pt idx="4">
                  <c:v>2013</c:v>
                </c:pt>
              </c:numCache>
            </c:numRef>
          </c:cat>
          <c:val>
            <c:numRef>
              <c:f>'Comparison charts'!$J$215:$N$215</c:f>
              <c:numCache>
                <c:formatCode>General</c:formatCode>
                <c:ptCount val="5"/>
                <c:pt idx="0">
                  <c:v>1.2</c:v>
                </c:pt>
                <c:pt idx="1">
                  <c:v>0.5</c:v>
                </c:pt>
                <c:pt idx="3">
                  <c:v>0.3</c:v>
                </c:pt>
                <c:pt idx="4">
                  <c:v>0.02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49481600"/>
        <c:axId val="49483136"/>
      </c:barChart>
      <c:catAx>
        <c:axId val="49481600"/>
        <c:scaling>
          <c:orientation val="minMax"/>
        </c:scaling>
        <c:delete val="1"/>
        <c:axPos val="b"/>
        <c:numFmt formatCode="General" sourceLinked="1"/>
        <c:majorTickMark val="cross"/>
        <c:minorTickMark val="cross"/>
        <c:tickLblPos val="nextTo"/>
        <c:crossAx val="49483136"/>
        <c:crosses val="autoZero"/>
        <c:auto val="1"/>
        <c:lblAlgn val="ctr"/>
        <c:lblOffset val="100"/>
        <c:noMultiLvlLbl val="1"/>
      </c:catAx>
      <c:valAx>
        <c:axId val="49483136"/>
        <c:scaling>
          <c:orientation val="minMax"/>
        </c:scaling>
        <c:delete val="0"/>
        <c:axPos val="l"/>
        <c:majorGridlines/>
        <c:numFmt formatCode="General" sourceLinked="1"/>
        <c:majorTickMark val="cross"/>
        <c:minorTickMark val="cross"/>
        <c:tickLblPos val="nextTo"/>
        <c:spPr>
          <a:ln w="47625">
            <a:noFill/>
          </a:ln>
        </c:spPr>
        <c:txPr>
          <a:bodyPr/>
          <a:lstStyle/>
          <a:p>
            <a:pPr>
              <a:defRPr/>
            </a:pPr>
            <a:endParaRPr lang="en-US"/>
          </a:p>
        </c:txPr>
        <c:crossAx val="49481600"/>
        <c:crosses val="autoZero"/>
        <c:crossBetween val="between"/>
      </c:valAx>
    </c:plotArea>
    <c:legend>
      <c:legendPos val="r"/>
      <c:overlay val="0"/>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autoTitleDeleted val="1"/>
    <c:plotArea>
      <c:layout/>
      <c:barChart>
        <c:barDir val="bar"/>
        <c:grouping val="clustered"/>
        <c:varyColors val="1"/>
        <c:ser>
          <c:idx val="0"/>
          <c:order val="0"/>
          <c:tx>
            <c:strRef>
              <c:f>'Comparison charts'!$A$5</c:f>
              <c:strCache>
                <c:ptCount val="1"/>
                <c:pt idx="0">
                  <c:v>Number of troops in Afghanistan</c:v>
                </c:pt>
              </c:strCache>
            </c:strRef>
          </c:tx>
          <c:spPr>
            <a:solidFill>
              <a:srgbClr val="4684EE"/>
            </a:solidFill>
          </c:spPr>
          <c:invertIfNegative val="1"/>
          <c:cat>
            <c:strRef>
              <c:f>'Comparison charts'!$B$4:$P$4</c:f>
              <c:strCache>
                <c:ptCount val="14"/>
                <c:pt idx="0">
                  <c:v>Georgia</c:v>
                </c:pt>
                <c:pt idx="1">
                  <c:v>Romania</c:v>
                </c:pt>
                <c:pt idx="2">
                  <c:v>Bulgaria</c:v>
                </c:pt>
                <c:pt idx="3">
                  <c:v>Lithuania</c:v>
                </c:pt>
                <c:pt idx="4">
                  <c:v>Slovakia</c:v>
                </c:pt>
                <c:pt idx="5">
                  <c:v>Albania</c:v>
                </c:pt>
                <c:pt idx="6">
                  <c:v>Croatia</c:v>
                </c:pt>
                <c:pt idx="7">
                  <c:v>Estonia</c:v>
                </c:pt>
                <c:pt idx="8">
                  <c:v>Macedonia</c:v>
                </c:pt>
                <c:pt idx="9">
                  <c:v>Bosnia&amp;Hercegovina</c:v>
                </c:pt>
                <c:pt idx="10">
                  <c:v>Slovenia</c:v>
                </c:pt>
                <c:pt idx="11">
                  <c:v>Montenegro</c:v>
                </c:pt>
                <c:pt idx="12">
                  <c:v>Latvia</c:v>
                </c:pt>
                <c:pt idx="13">
                  <c:v>Ukraine</c:v>
                </c:pt>
              </c:strCache>
            </c:strRef>
          </c:cat>
          <c:val>
            <c:numRef>
              <c:f>'Comparison charts'!$B$5:$P$5</c:f>
              <c:numCache>
                <c:formatCode>General</c:formatCode>
                <c:ptCount val="15"/>
                <c:pt idx="0">
                  <c:v>1561</c:v>
                </c:pt>
                <c:pt idx="1">
                  <c:v>1521</c:v>
                </c:pt>
                <c:pt idx="2">
                  <c:v>383</c:v>
                </c:pt>
                <c:pt idx="3">
                  <c:v>244</c:v>
                </c:pt>
                <c:pt idx="4">
                  <c:v>229</c:v>
                </c:pt>
                <c:pt idx="5">
                  <c:v>216</c:v>
                </c:pt>
                <c:pt idx="6">
                  <c:v>190</c:v>
                </c:pt>
                <c:pt idx="7">
                  <c:v>163</c:v>
                </c:pt>
                <c:pt idx="8">
                  <c:v>158</c:v>
                </c:pt>
                <c:pt idx="9">
                  <c:v>79</c:v>
                </c:pt>
                <c:pt idx="10">
                  <c:v>60</c:v>
                </c:pt>
                <c:pt idx="11">
                  <c:v>27</c:v>
                </c:pt>
                <c:pt idx="12">
                  <c:v>26</c:v>
                </c:pt>
                <c:pt idx="13">
                  <c:v>26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4043008"/>
        <c:axId val="34044544"/>
      </c:barChart>
      <c:catAx>
        <c:axId val="34043008"/>
        <c:scaling>
          <c:orientation val="minMax"/>
        </c:scaling>
        <c:delete val="1"/>
        <c:axPos val="l"/>
        <c:majorTickMark val="cross"/>
        <c:minorTickMark val="cross"/>
        <c:tickLblPos val="nextTo"/>
        <c:crossAx val="34044544"/>
        <c:crosses val="autoZero"/>
        <c:auto val="1"/>
        <c:lblAlgn val="ctr"/>
        <c:lblOffset val="100"/>
        <c:noMultiLvlLbl val="1"/>
      </c:catAx>
      <c:valAx>
        <c:axId val="34044544"/>
        <c:scaling>
          <c:orientation val="minMax"/>
        </c:scaling>
        <c:delete val="0"/>
        <c:axPos val="b"/>
        <c:numFmt formatCode="General" sourceLinked="1"/>
        <c:majorTickMark val="cross"/>
        <c:minorTickMark val="cross"/>
        <c:tickLblPos val="nextTo"/>
        <c:spPr>
          <a:ln w="47625">
            <a:noFill/>
          </a:ln>
        </c:spPr>
        <c:txPr>
          <a:bodyPr/>
          <a:lstStyle/>
          <a:p>
            <a:pPr>
              <a:defRPr/>
            </a:pPr>
            <a:endParaRPr lang="en-US"/>
          </a:p>
        </c:txPr>
        <c:crossAx val="34043008"/>
        <c:crosses val="autoZero"/>
        <c:crossBetween val="between"/>
      </c:valAx>
    </c:plotArea>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rPr lang="en-US"/>
              <a:t>Contribution of Troops 2007-2013</a:t>
            </a:r>
          </a:p>
        </c:rich>
      </c:tx>
      <c:layout/>
      <c:overlay val="0"/>
    </c:title>
    <c:autoTitleDeleted val="0"/>
    <c:plotArea>
      <c:layout/>
      <c:lineChart>
        <c:grouping val="standard"/>
        <c:varyColors val="1"/>
        <c:ser>
          <c:idx val="0"/>
          <c:order val="0"/>
          <c:tx>
            <c:strRef>
              <c:f>'Comparison charts'!$A$287</c:f>
              <c:strCache>
                <c:ptCount val="1"/>
                <c:pt idx="0">
                  <c:v>Bosnia&amp;Herzegovina</c:v>
                </c:pt>
              </c:strCache>
            </c:strRef>
          </c:tx>
          <c:spPr>
            <a:ln w="25400" cmpd="sng">
              <a:solidFill>
                <a:srgbClr val="4684EE"/>
              </a:solidFill>
            </a:ln>
          </c:spPr>
          <c:marker>
            <c:symbol val="none"/>
          </c:marker>
          <c:cat>
            <c:strRef>
              <c:f>'Comparison charts'!$B$286:$H$286</c:f>
              <c:strCache>
                <c:ptCount val="7"/>
                <c:pt idx="0">
                  <c:v>2007 Jan</c:v>
                </c:pt>
                <c:pt idx="1">
                  <c:v>2008 Feb</c:v>
                </c:pt>
                <c:pt idx="2">
                  <c:v>2009 Feb</c:v>
                </c:pt>
                <c:pt idx="3">
                  <c:v>2010 Feb</c:v>
                </c:pt>
                <c:pt idx="4">
                  <c:v>2011 Feb</c:v>
                </c:pt>
                <c:pt idx="5">
                  <c:v>2012 Jan</c:v>
                </c:pt>
                <c:pt idx="6">
                  <c:v>2013 Jun</c:v>
                </c:pt>
              </c:strCache>
            </c:strRef>
          </c:cat>
          <c:val>
            <c:numRef>
              <c:f>'Comparison charts'!$B$287:$H$287</c:f>
              <c:numCache>
                <c:formatCode>General</c:formatCode>
                <c:ptCount val="7"/>
                <c:pt idx="0">
                  <c:v>0</c:v>
                </c:pt>
                <c:pt idx="1">
                  <c:v>0</c:v>
                </c:pt>
                <c:pt idx="2">
                  <c:v>0</c:v>
                </c:pt>
                <c:pt idx="3">
                  <c:v>10</c:v>
                </c:pt>
                <c:pt idx="4">
                  <c:v>45</c:v>
                </c:pt>
                <c:pt idx="5">
                  <c:v>55</c:v>
                </c:pt>
                <c:pt idx="6">
                  <c:v>79</c:v>
                </c:pt>
              </c:numCache>
            </c:numRef>
          </c:val>
          <c:smooth val="1"/>
        </c:ser>
        <c:ser>
          <c:idx val="1"/>
          <c:order val="1"/>
          <c:tx>
            <c:strRef>
              <c:f>'Comparison charts'!$A$288</c:f>
              <c:strCache>
                <c:ptCount val="1"/>
                <c:pt idx="0">
                  <c:v>Canada</c:v>
                </c:pt>
              </c:strCache>
            </c:strRef>
          </c:tx>
          <c:spPr>
            <a:ln w="25400" cmpd="sng">
              <a:solidFill>
                <a:srgbClr val="DC3912"/>
              </a:solidFill>
            </a:ln>
          </c:spPr>
          <c:marker>
            <c:symbol val="none"/>
          </c:marker>
          <c:cat>
            <c:strRef>
              <c:f>'Comparison charts'!$B$286:$H$286</c:f>
              <c:strCache>
                <c:ptCount val="7"/>
                <c:pt idx="0">
                  <c:v>2007 Jan</c:v>
                </c:pt>
                <c:pt idx="1">
                  <c:v>2008 Feb</c:v>
                </c:pt>
                <c:pt idx="2">
                  <c:v>2009 Feb</c:v>
                </c:pt>
                <c:pt idx="3">
                  <c:v>2010 Feb</c:v>
                </c:pt>
                <c:pt idx="4">
                  <c:v>2011 Feb</c:v>
                </c:pt>
                <c:pt idx="5">
                  <c:v>2012 Jan</c:v>
                </c:pt>
                <c:pt idx="6">
                  <c:v>2013 Jun</c:v>
                </c:pt>
              </c:strCache>
            </c:strRef>
          </c:cat>
          <c:val>
            <c:numRef>
              <c:f>'Comparison charts'!$B$288:$H$288</c:f>
              <c:numCache>
                <c:formatCode>General</c:formatCode>
                <c:ptCount val="7"/>
                <c:pt idx="0">
                  <c:v>2500</c:v>
                </c:pt>
                <c:pt idx="1">
                  <c:v>2500</c:v>
                </c:pt>
                <c:pt idx="2">
                  <c:v>2830</c:v>
                </c:pt>
                <c:pt idx="3">
                  <c:v>2830</c:v>
                </c:pt>
                <c:pt idx="4">
                  <c:v>2905</c:v>
                </c:pt>
                <c:pt idx="5">
                  <c:v>556</c:v>
                </c:pt>
                <c:pt idx="6">
                  <c:v>950</c:v>
                </c:pt>
              </c:numCache>
            </c:numRef>
          </c:val>
          <c:smooth val="1"/>
        </c:ser>
        <c:ser>
          <c:idx val="2"/>
          <c:order val="2"/>
          <c:tx>
            <c:strRef>
              <c:f>'Comparison charts'!$A$289</c:f>
              <c:strCache>
                <c:ptCount val="1"/>
                <c:pt idx="0">
                  <c:v>Georgia</c:v>
                </c:pt>
              </c:strCache>
            </c:strRef>
          </c:tx>
          <c:spPr>
            <a:ln w="25400" cmpd="sng">
              <a:solidFill>
                <a:srgbClr val="0000FF"/>
              </a:solidFill>
            </a:ln>
          </c:spPr>
          <c:marker>
            <c:symbol val="none"/>
          </c:marker>
          <c:cat>
            <c:strRef>
              <c:f>'Comparison charts'!$B$286:$H$286</c:f>
              <c:strCache>
                <c:ptCount val="7"/>
                <c:pt idx="0">
                  <c:v>2007 Jan</c:v>
                </c:pt>
                <c:pt idx="1">
                  <c:v>2008 Feb</c:v>
                </c:pt>
                <c:pt idx="2">
                  <c:v>2009 Feb</c:v>
                </c:pt>
                <c:pt idx="3">
                  <c:v>2010 Feb</c:v>
                </c:pt>
                <c:pt idx="4">
                  <c:v>2011 Feb</c:v>
                </c:pt>
                <c:pt idx="5">
                  <c:v>2012 Jan</c:v>
                </c:pt>
                <c:pt idx="6">
                  <c:v>2013 Jun</c:v>
                </c:pt>
              </c:strCache>
            </c:strRef>
          </c:cat>
          <c:val>
            <c:numRef>
              <c:f>'Comparison charts'!$B$289:$H$289</c:f>
              <c:numCache>
                <c:formatCode>General</c:formatCode>
                <c:ptCount val="7"/>
                <c:pt idx="0">
                  <c:v>0</c:v>
                </c:pt>
                <c:pt idx="1">
                  <c:v>1</c:v>
                </c:pt>
                <c:pt idx="2">
                  <c:v>1</c:v>
                </c:pt>
                <c:pt idx="3">
                  <c:v>175</c:v>
                </c:pt>
                <c:pt idx="4">
                  <c:v>925</c:v>
                </c:pt>
                <c:pt idx="5">
                  <c:v>935</c:v>
                </c:pt>
                <c:pt idx="6">
                  <c:v>1561</c:v>
                </c:pt>
              </c:numCache>
            </c:numRef>
          </c:val>
          <c:smooth val="1"/>
        </c:ser>
        <c:ser>
          <c:idx val="3"/>
          <c:order val="3"/>
          <c:tx>
            <c:strRef>
              <c:f>'Comparison charts'!$A$290</c:f>
              <c:strCache>
                <c:ptCount val="1"/>
                <c:pt idx="0">
                  <c:v>Netherlands</c:v>
                </c:pt>
              </c:strCache>
            </c:strRef>
          </c:tx>
          <c:spPr>
            <a:ln w="25400" cmpd="sng">
              <a:solidFill>
                <a:srgbClr val="980000"/>
              </a:solidFill>
            </a:ln>
          </c:spPr>
          <c:marker>
            <c:symbol val="none"/>
          </c:marker>
          <c:cat>
            <c:strRef>
              <c:f>'Comparison charts'!$B$286:$H$286</c:f>
              <c:strCache>
                <c:ptCount val="7"/>
                <c:pt idx="0">
                  <c:v>2007 Jan</c:v>
                </c:pt>
                <c:pt idx="1">
                  <c:v>2008 Feb</c:v>
                </c:pt>
                <c:pt idx="2">
                  <c:v>2009 Feb</c:v>
                </c:pt>
                <c:pt idx="3">
                  <c:v>2010 Feb</c:v>
                </c:pt>
                <c:pt idx="4">
                  <c:v>2011 Feb</c:v>
                </c:pt>
                <c:pt idx="5">
                  <c:v>2012 Jan</c:v>
                </c:pt>
                <c:pt idx="6">
                  <c:v>2013 Jun</c:v>
                </c:pt>
              </c:strCache>
            </c:strRef>
          </c:cat>
          <c:val>
            <c:numRef>
              <c:f>'Comparison charts'!$B$290:$H$290</c:f>
              <c:numCache>
                <c:formatCode>General</c:formatCode>
                <c:ptCount val="7"/>
                <c:pt idx="0">
                  <c:v>2200</c:v>
                </c:pt>
                <c:pt idx="1">
                  <c:v>1650</c:v>
                </c:pt>
                <c:pt idx="2">
                  <c:v>1770</c:v>
                </c:pt>
                <c:pt idx="3">
                  <c:v>1940</c:v>
                </c:pt>
                <c:pt idx="4">
                  <c:v>195</c:v>
                </c:pt>
                <c:pt idx="5">
                  <c:v>166</c:v>
                </c:pt>
                <c:pt idx="6">
                  <c:v>500</c:v>
                </c:pt>
              </c:numCache>
            </c:numRef>
          </c:val>
          <c:smooth val="1"/>
        </c:ser>
        <c:ser>
          <c:idx val="4"/>
          <c:order val="4"/>
          <c:tx>
            <c:strRef>
              <c:f>'Comparison charts'!$A$291</c:f>
              <c:strCache>
                <c:ptCount val="1"/>
                <c:pt idx="0">
                  <c:v>Portugal</c:v>
                </c:pt>
              </c:strCache>
            </c:strRef>
          </c:tx>
          <c:spPr>
            <a:ln w="25400" cmpd="sng">
              <a:solidFill>
                <a:srgbClr val="666666"/>
              </a:solidFill>
            </a:ln>
          </c:spPr>
          <c:marker>
            <c:symbol val="none"/>
          </c:marker>
          <c:cat>
            <c:strRef>
              <c:f>'Comparison charts'!$B$286:$H$286</c:f>
              <c:strCache>
                <c:ptCount val="7"/>
                <c:pt idx="0">
                  <c:v>2007 Jan</c:v>
                </c:pt>
                <c:pt idx="1">
                  <c:v>2008 Feb</c:v>
                </c:pt>
                <c:pt idx="2">
                  <c:v>2009 Feb</c:v>
                </c:pt>
                <c:pt idx="3">
                  <c:v>2010 Feb</c:v>
                </c:pt>
                <c:pt idx="4">
                  <c:v>2011 Feb</c:v>
                </c:pt>
                <c:pt idx="5">
                  <c:v>2012 Jan</c:v>
                </c:pt>
                <c:pt idx="6">
                  <c:v>2013 Jun</c:v>
                </c:pt>
              </c:strCache>
            </c:strRef>
          </c:cat>
          <c:val>
            <c:numRef>
              <c:f>'Comparison charts'!$B$291:$H$291</c:f>
              <c:numCache>
                <c:formatCode>General</c:formatCode>
                <c:ptCount val="7"/>
                <c:pt idx="0">
                  <c:v>150</c:v>
                </c:pt>
                <c:pt idx="1">
                  <c:v>160</c:v>
                </c:pt>
                <c:pt idx="2">
                  <c:v>30</c:v>
                </c:pt>
                <c:pt idx="3">
                  <c:v>105</c:v>
                </c:pt>
                <c:pt idx="4">
                  <c:v>115</c:v>
                </c:pt>
                <c:pt idx="5">
                  <c:v>118</c:v>
                </c:pt>
                <c:pt idx="6">
                  <c:v>165</c:v>
                </c:pt>
              </c:numCache>
            </c:numRef>
          </c:val>
          <c:smooth val="1"/>
        </c:ser>
        <c:dLbls>
          <c:showLegendKey val="0"/>
          <c:showVal val="0"/>
          <c:showCatName val="0"/>
          <c:showSerName val="0"/>
          <c:showPercent val="0"/>
          <c:showBubbleSize val="0"/>
        </c:dLbls>
        <c:marker val="1"/>
        <c:smooth val="0"/>
        <c:axId val="47383680"/>
        <c:axId val="47385600"/>
      </c:lineChart>
      <c:catAx>
        <c:axId val="47383680"/>
        <c:scaling>
          <c:orientation val="minMax"/>
        </c:scaling>
        <c:delete val="1"/>
        <c:axPos val="b"/>
        <c:title>
          <c:tx>
            <c:rich>
              <a:bodyPr/>
              <a:lstStyle/>
              <a:p>
                <a:pPr>
                  <a:defRPr/>
                </a:pPr>
                <a:endParaRPr lang="en-US"/>
              </a:p>
            </c:rich>
          </c:tx>
          <c:layout/>
          <c:overlay val="0"/>
        </c:title>
        <c:majorTickMark val="cross"/>
        <c:minorTickMark val="cross"/>
        <c:tickLblPos val="nextTo"/>
        <c:crossAx val="47385600"/>
        <c:crosses val="autoZero"/>
        <c:auto val="1"/>
        <c:lblAlgn val="ctr"/>
        <c:lblOffset val="100"/>
        <c:noMultiLvlLbl val="1"/>
      </c:catAx>
      <c:valAx>
        <c:axId val="47385600"/>
        <c:scaling>
          <c:orientation val="minMax"/>
        </c:scaling>
        <c:delete val="0"/>
        <c:axPos val="l"/>
        <c:majorGridlines/>
        <c:title>
          <c:tx>
            <c:rich>
              <a:bodyPr/>
              <a:lstStyle/>
              <a:p>
                <a:pPr>
                  <a:defRPr/>
                </a:pPr>
                <a:endParaRPr lang="en-US"/>
              </a:p>
            </c:rich>
          </c:tx>
          <c:layout/>
          <c:overlay val="0"/>
        </c:title>
        <c:numFmt formatCode="General" sourceLinked="1"/>
        <c:majorTickMark val="cross"/>
        <c:minorTickMark val="cross"/>
        <c:tickLblPos val="nextTo"/>
        <c:spPr>
          <a:ln w="47625">
            <a:noFill/>
          </a:ln>
        </c:spPr>
        <c:txPr>
          <a:bodyPr/>
          <a:lstStyle/>
          <a:p>
            <a:pPr>
              <a:defRPr/>
            </a:pPr>
            <a:endParaRPr lang="en-US"/>
          </a:p>
        </c:txPr>
        <c:crossAx val="47383680"/>
        <c:crosses val="autoZero"/>
        <c:crossBetween val="between"/>
      </c:valAx>
    </c:plotArea>
    <c:legend>
      <c:legendPos val="r"/>
      <c:layout/>
      <c:overlay val="0"/>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a:defRPr sz="1600" b="1">
                <a:solidFill>
                  <a:srgbClr val="000000"/>
                </a:solidFill>
              </a:defRPr>
            </a:pPr>
            <a:r>
              <a:rPr lang="en-US"/>
              <a:t>Chart title</a:t>
            </a:r>
          </a:p>
        </c:rich>
      </c:tx>
      <c:layout/>
      <c:overlay val="0"/>
    </c:title>
    <c:autoTitleDeleted val="0"/>
    <c:plotArea>
      <c:layout/>
      <c:barChart>
        <c:barDir val="col"/>
        <c:grouping val="clustered"/>
        <c:varyColors val="1"/>
        <c:ser>
          <c:idx val="0"/>
          <c:order val="0"/>
          <c:spPr>
            <a:solidFill>
              <a:srgbClr val="4684EE"/>
            </a:solidFill>
          </c:spPr>
          <c:invertIfNegative val="1"/>
          <c:cat>
            <c:strRef>
              <c:f>'DRAFT Non-NATO counties'!$F$163:$F$182</c:f>
              <c:strCache>
                <c:ptCount val="20"/>
                <c:pt idx="0">
                  <c:v>Georgia</c:v>
                </c:pt>
                <c:pt idx="1">
                  <c:v>Australia</c:v>
                </c:pt>
                <c:pt idx="2">
                  <c:v>Republic of Korea</c:v>
                </c:pt>
                <c:pt idx="3">
                  <c:v>Sweden</c:v>
                </c:pt>
                <c:pt idx="4">
                  <c:v>Macedonia</c:v>
                </c:pt>
                <c:pt idx="5">
                  <c:v>Armenia</c:v>
                </c:pt>
                <c:pt idx="6">
                  <c:v>Finland</c:v>
                </c:pt>
                <c:pt idx="7">
                  <c:v>Azerbaijan</c:v>
                </c:pt>
                <c:pt idx="8">
                  <c:v>Bosnia &amp; Herzegovina</c:v>
                </c:pt>
                <c:pt idx="9">
                  <c:v>Tonga</c:v>
                </c:pt>
                <c:pt idx="10">
                  <c:v>Momgolia</c:v>
                </c:pt>
                <c:pt idx="11">
                  <c:v>United Arab Emirates</c:v>
                </c:pt>
                <c:pt idx="12">
                  <c:v>Montenegro</c:v>
                </c:pt>
                <c:pt idx="13">
                  <c:v>Ukraine</c:v>
                </c:pt>
                <c:pt idx="14">
                  <c:v>El Salvador</c:v>
                </c:pt>
                <c:pt idx="15">
                  <c:v>New zealand</c:v>
                </c:pt>
                <c:pt idx="16">
                  <c:v>Ireland</c:v>
                </c:pt>
                <c:pt idx="17">
                  <c:v>Austria</c:v>
                </c:pt>
                <c:pt idx="18">
                  <c:v>Malayisa</c:v>
                </c:pt>
                <c:pt idx="19">
                  <c:v>Bahrain</c:v>
                </c:pt>
              </c:strCache>
            </c:strRef>
          </c:cat>
          <c:val>
            <c:numRef>
              <c:f>'DRAFT Non-NATO counties'!$G$163:$G$182</c:f>
              <c:numCache>
                <c:formatCode>General</c:formatCode>
                <c:ptCount val="20"/>
                <c:pt idx="0">
                  <c:v>1561</c:v>
                </c:pt>
                <c:pt idx="1">
                  <c:v>1039</c:v>
                </c:pt>
                <c:pt idx="2">
                  <c:v>350</c:v>
                </c:pt>
                <c:pt idx="3">
                  <c:v>287</c:v>
                </c:pt>
                <c:pt idx="4">
                  <c:v>158</c:v>
                </c:pt>
                <c:pt idx="5">
                  <c:v>126</c:v>
                </c:pt>
                <c:pt idx="6">
                  <c:v>126</c:v>
                </c:pt>
                <c:pt idx="7">
                  <c:v>94</c:v>
                </c:pt>
                <c:pt idx="8">
                  <c:v>79</c:v>
                </c:pt>
                <c:pt idx="9">
                  <c:v>55</c:v>
                </c:pt>
                <c:pt idx="10">
                  <c:v>46</c:v>
                </c:pt>
                <c:pt idx="11">
                  <c:v>35</c:v>
                </c:pt>
                <c:pt idx="12">
                  <c:v>27</c:v>
                </c:pt>
                <c:pt idx="13">
                  <c:v>26</c:v>
                </c:pt>
                <c:pt idx="14">
                  <c:v>24</c:v>
                </c:pt>
                <c:pt idx="15">
                  <c:v>13</c:v>
                </c:pt>
                <c:pt idx="16">
                  <c:v>7</c:v>
                </c:pt>
                <c:pt idx="17">
                  <c:v>3</c:v>
                </c:pt>
                <c:pt idx="18">
                  <c:v>2</c:v>
                </c:pt>
                <c:pt idx="19">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47406464"/>
        <c:axId val="47416448"/>
      </c:barChart>
      <c:catAx>
        <c:axId val="47406464"/>
        <c:scaling>
          <c:orientation val="minMax"/>
        </c:scaling>
        <c:delete val="1"/>
        <c:axPos val="b"/>
        <c:majorTickMark val="cross"/>
        <c:minorTickMark val="cross"/>
        <c:tickLblPos val="nextTo"/>
        <c:crossAx val="47416448"/>
        <c:crosses val="autoZero"/>
        <c:auto val="1"/>
        <c:lblAlgn val="ctr"/>
        <c:lblOffset val="100"/>
        <c:noMultiLvlLbl val="1"/>
      </c:catAx>
      <c:valAx>
        <c:axId val="47416448"/>
        <c:scaling>
          <c:orientation val="minMax"/>
        </c:scaling>
        <c:delete val="0"/>
        <c:axPos val="l"/>
        <c:majorGridlines/>
        <c:numFmt formatCode="General" sourceLinked="1"/>
        <c:majorTickMark val="cross"/>
        <c:minorTickMark val="cross"/>
        <c:tickLblPos val="nextTo"/>
        <c:spPr>
          <a:ln w="47625">
            <a:noFill/>
          </a:ln>
        </c:spPr>
        <c:txPr>
          <a:bodyPr/>
          <a:lstStyle/>
          <a:p>
            <a:pPr>
              <a:defRPr/>
            </a:pPr>
            <a:endParaRPr lang="en-US"/>
          </a:p>
        </c:txPr>
        <c:crossAx val="47406464"/>
        <c:crosses val="autoZero"/>
        <c:crossBetween val="between"/>
      </c:valAx>
    </c:plotArea>
    <c:legend>
      <c:legendPos val="r"/>
      <c:layou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oneCellAnchor>
    <xdr:from>
      <xdr:col>0</xdr:col>
      <xdr:colOff>266700</xdr:colOff>
      <xdr:row>5</xdr:row>
      <xdr:rowOff>495300</xdr:rowOff>
    </xdr:from>
    <xdr:ext cx="4286250" cy="3048000"/>
    <xdr:graphicFrame macro="">
      <xdr:nvGraphicFramePr>
        <xdr:cNvPr id="17"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4</xdr:col>
      <xdr:colOff>609600</xdr:colOff>
      <xdr:row>5</xdr:row>
      <xdr:rowOff>409575</xdr:rowOff>
    </xdr:from>
    <xdr:ext cx="4286250" cy="3048000"/>
    <xdr:graphicFrame macro="">
      <xdr:nvGraphicFramePr>
        <xdr:cNvPr id="18"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xdr:col>
      <xdr:colOff>371475</xdr:colOff>
      <xdr:row>24</xdr:row>
      <xdr:rowOff>438150</xdr:rowOff>
    </xdr:from>
    <xdr:ext cx="5981700" cy="3048000"/>
    <xdr:graphicFrame macro="">
      <xdr:nvGraphicFramePr>
        <xdr:cNvPr id="19"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0</xdr:col>
      <xdr:colOff>1371600</xdr:colOff>
      <xdr:row>44</xdr:row>
      <xdr:rowOff>400050</xdr:rowOff>
    </xdr:from>
    <xdr:ext cx="5210175" cy="3048000"/>
    <xdr:graphicFrame macro="">
      <xdr:nvGraphicFramePr>
        <xdr:cNvPr id="20"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2</xdr:col>
      <xdr:colOff>666750</xdr:colOff>
      <xdr:row>65</xdr:row>
      <xdr:rowOff>390525</xdr:rowOff>
    </xdr:from>
    <xdr:ext cx="7877175" cy="4324350"/>
    <xdr:graphicFrame macro="">
      <xdr:nvGraphicFramePr>
        <xdr:cNvPr id="21"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10</xdr:col>
      <xdr:colOff>1190625</xdr:colOff>
      <xdr:row>211</xdr:row>
      <xdr:rowOff>457200</xdr:rowOff>
    </xdr:from>
    <xdr:ext cx="4286250" cy="3048000"/>
    <xdr:graphicFrame macro="">
      <xdr:nvGraphicFramePr>
        <xdr:cNvPr id="22"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1447800</xdr:colOff>
      <xdr:row>38</xdr:row>
      <xdr:rowOff>447675</xdr:rowOff>
    </xdr:from>
    <xdr:ext cx="5619750" cy="325755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57150</xdr:colOff>
      <xdr:row>72</xdr:row>
      <xdr:rowOff>419100</xdr:rowOff>
    </xdr:from>
    <xdr:ext cx="5686425" cy="2847975"/>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4</xdr:col>
      <xdr:colOff>1123950</xdr:colOff>
      <xdr:row>119</xdr:row>
      <xdr:rowOff>381000</xdr:rowOff>
    </xdr:from>
    <xdr:ext cx="14678025" cy="4991100"/>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twoCellAnchor>
    <xdr:from>
      <xdr:col>0</xdr:col>
      <xdr:colOff>0</xdr:colOff>
      <xdr:row>0</xdr:row>
      <xdr:rowOff>0</xdr:rowOff>
    </xdr:from>
    <xdr:to>
      <xdr:col>3</xdr:col>
      <xdr:colOff>704850</xdr:colOff>
      <xdr:row>51</xdr:row>
      <xdr:rowOff>190500</xdr:rowOff>
    </xdr:to>
    <xdr:sp macro="" textlink="">
      <xdr:nvSpPr>
        <xdr:cNvPr id="1027" name="Rectangle 3"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tabSelected="1" workbookViewId="0">
      <selection activeCell="C63" sqref="C63"/>
    </sheetView>
  </sheetViews>
  <sheetFormatPr defaultColWidth="17.140625" defaultRowHeight="12.75" customHeight="1" x14ac:dyDescent="0.2"/>
  <cols>
    <col min="1" max="1" width="17.140625" style="27"/>
    <col min="2" max="2" width="34.140625" customWidth="1"/>
    <col min="3" max="3" width="21.42578125" customWidth="1"/>
    <col min="4" max="4" width="23" customWidth="1"/>
  </cols>
  <sheetData>
    <row r="1" spans="1:7" s="27" customFormat="1" ht="12.75" customHeight="1" x14ac:dyDescent="0.2">
      <c r="C1" s="27" t="s">
        <v>314</v>
      </c>
      <c r="D1" s="27" t="s">
        <v>315</v>
      </c>
      <c r="E1" s="27" t="s">
        <v>316</v>
      </c>
      <c r="G1" s="27" t="s">
        <v>317</v>
      </c>
    </row>
    <row r="2" spans="1:7" ht="12.75" customHeight="1" x14ac:dyDescent="0.2">
      <c r="A2" s="27" t="s">
        <v>313</v>
      </c>
      <c r="B2" s="44" t="s">
        <v>195</v>
      </c>
      <c r="C2" s="23" t="s">
        <v>273</v>
      </c>
      <c r="D2" s="23" t="s">
        <v>274</v>
      </c>
      <c r="E2" t="s">
        <v>299</v>
      </c>
      <c r="F2" t="s">
        <v>300</v>
      </c>
      <c r="G2" t="s">
        <v>302</v>
      </c>
    </row>
    <row r="3" spans="1:7" ht="12.75" customHeight="1" x14ac:dyDescent="0.2">
      <c r="A3" s="27" t="s">
        <v>88</v>
      </c>
      <c r="B3" s="21" t="s">
        <v>18</v>
      </c>
      <c r="C3" s="9">
        <v>286</v>
      </c>
      <c r="D3" s="9">
        <v>216</v>
      </c>
      <c r="E3">
        <f t="shared" ref="E3:E34" si="0">D3-C3</f>
        <v>-70</v>
      </c>
      <c r="F3" s="14">
        <f t="shared" ref="F3:F34" si="1">E3/D3</f>
        <v>-0.32407407407407407</v>
      </c>
    </row>
    <row r="4" spans="1:7" ht="12.75" customHeight="1" x14ac:dyDescent="0.2">
      <c r="A4" s="27" t="s">
        <v>149</v>
      </c>
      <c r="B4" s="21" t="s">
        <v>197</v>
      </c>
      <c r="C4" s="9">
        <v>126</v>
      </c>
      <c r="D4" s="9">
        <v>126</v>
      </c>
      <c r="E4">
        <f t="shared" si="0"/>
        <v>0</v>
      </c>
      <c r="F4" s="14">
        <f t="shared" si="1"/>
        <v>0</v>
      </c>
      <c r="G4" t="s">
        <v>301</v>
      </c>
    </row>
    <row r="5" spans="1:7" ht="12.75" customHeight="1" x14ac:dyDescent="0.2">
      <c r="A5" s="27" t="s">
        <v>151</v>
      </c>
      <c r="B5" s="21" t="s">
        <v>54</v>
      </c>
      <c r="C5" s="9">
        <v>1550</v>
      </c>
      <c r="D5" s="9">
        <v>1039</v>
      </c>
      <c r="E5">
        <f t="shared" si="0"/>
        <v>-511</v>
      </c>
      <c r="F5" s="14">
        <f t="shared" si="1"/>
        <v>-0.49181905678537052</v>
      </c>
    </row>
    <row r="6" spans="1:7" ht="12.75" customHeight="1" x14ac:dyDescent="0.2">
      <c r="A6" s="27" t="s">
        <v>153</v>
      </c>
      <c r="B6" s="21" t="s">
        <v>198</v>
      </c>
      <c r="C6" s="9">
        <v>3</v>
      </c>
      <c r="D6" s="9">
        <v>3</v>
      </c>
      <c r="E6">
        <f t="shared" si="0"/>
        <v>0</v>
      </c>
      <c r="F6" s="14">
        <f t="shared" si="1"/>
        <v>0</v>
      </c>
      <c r="G6" t="s">
        <v>301</v>
      </c>
    </row>
    <row r="7" spans="1:7" ht="12.75" customHeight="1" x14ac:dyDescent="0.2">
      <c r="A7" s="27" t="s">
        <v>155</v>
      </c>
      <c r="B7" s="21" t="s">
        <v>199</v>
      </c>
      <c r="C7" s="9">
        <v>94</v>
      </c>
      <c r="D7" s="9">
        <v>94</v>
      </c>
      <c r="E7">
        <f t="shared" si="0"/>
        <v>0</v>
      </c>
      <c r="F7" s="14">
        <f t="shared" si="1"/>
        <v>0</v>
      </c>
      <c r="G7" t="s">
        <v>301</v>
      </c>
    </row>
    <row r="8" spans="1:7" ht="12.75" customHeight="1" x14ac:dyDescent="0.2">
      <c r="A8" s="27" t="s">
        <v>108</v>
      </c>
      <c r="B8" s="21" t="s">
        <v>200</v>
      </c>
      <c r="C8" s="9">
        <v>520</v>
      </c>
      <c r="D8" s="9">
        <v>182</v>
      </c>
      <c r="E8">
        <f t="shared" si="0"/>
        <v>-338</v>
      </c>
      <c r="F8" s="14">
        <f t="shared" si="1"/>
        <v>-1.8571428571428572</v>
      </c>
    </row>
    <row r="9" spans="1:7" ht="12.75" customHeight="1" x14ac:dyDescent="0.2">
      <c r="A9" s="27" t="s">
        <v>305</v>
      </c>
      <c r="B9" s="21" t="s">
        <v>201</v>
      </c>
      <c r="C9" s="9">
        <v>55</v>
      </c>
      <c r="D9" s="9">
        <v>79</v>
      </c>
      <c r="E9">
        <f t="shared" si="0"/>
        <v>24</v>
      </c>
      <c r="F9" s="14">
        <f t="shared" si="1"/>
        <v>0.30379746835443039</v>
      </c>
    </row>
    <row r="10" spans="1:7" ht="12.75" customHeight="1" x14ac:dyDescent="0.2">
      <c r="A10" s="27" t="s">
        <v>113</v>
      </c>
      <c r="B10" s="21" t="s">
        <v>202</v>
      </c>
      <c r="C10" s="9">
        <v>598</v>
      </c>
      <c r="D10" s="9">
        <v>383</v>
      </c>
      <c r="E10">
        <f t="shared" si="0"/>
        <v>-215</v>
      </c>
      <c r="F10" s="14">
        <f t="shared" si="1"/>
        <v>-0.56135770234986948</v>
      </c>
    </row>
    <row r="11" spans="1:7" ht="12.75" customHeight="1" x14ac:dyDescent="0.2">
      <c r="A11" s="27" t="s">
        <v>115</v>
      </c>
      <c r="B11" s="21" t="s">
        <v>203</v>
      </c>
      <c r="C11" s="9">
        <v>556</v>
      </c>
      <c r="D11" s="9">
        <v>950</v>
      </c>
      <c r="E11">
        <f t="shared" si="0"/>
        <v>394</v>
      </c>
      <c r="F11" s="14">
        <f t="shared" si="1"/>
        <v>0.41473684210526318</v>
      </c>
    </row>
    <row r="12" spans="1:7" ht="12.75" customHeight="1" x14ac:dyDescent="0.2">
      <c r="A12" s="27" t="s">
        <v>117</v>
      </c>
      <c r="B12" s="21" t="s">
        <v>204</v>
      </c>
      <c r="C12" s="9">
        <v>312</v>
      </c>
      <c r="D12" s="9">
        <v>190</v>
      </c>
      <c r="E12">
        <f t="shared" si="0"/>
        <v>-122</v>
      </c>
      <c r="F12" s="14">
        <f t="shared" si="1"/>
        <v>-0.64210526315789473</v>
      </c>
    </row>
    <row r="13" spans="1:7" ht="12.75" customHeight="1" x14ac:dyDescent="0.2">
      <c r="A13" s="27" t="s">
        <v>124</v>
      </c>
      <c r="B13" s="21" t="s">
        <v>205</v>
      </c>
      <c r="C13" s="9">
        <v>626</v>
      </c>
      <c r="D13" s="9">
        <v>188</v>
      </c>
      <c r="E13">
        <f t="shared" si="0"/>
        <v>-438</v>
      </c>
      <c r="F13" s="14">
        <f t="shared" si="1"/>
        <v>-2.3297872340425534</v>
      </c>
    </row>
    <row r="14" spans="1:7" ht="12.75" customHeight="1" x14ac:dyDescent="0.2">
      <c r="A14" s="27" t="s">
        <v>130</v>
      </c>
      <c r="B14" s="21" t="s">
        <v>206</v>
      </c>
      <c r="C14" s="9">
        <v>750</v>
      </c>
      <c r="D14" s="9">
        <v>522</v>
      </c>
      <c r="E14">
        <f t="shared" si="0"/>
        <v>-228</v>
      </c>
      <c r="F14" s="14">
        <f t="shared" si="1"/>
        <v>-0.43678160919540232</v>
      </c>
    </row>
    <row r="15" spans="1:7" ht="12.75" customHeight="1" x14ac:dyDescent="0.2">
      <c r="A15" s="27" t="s">
        <v>171</v>
      </c>
      <c r="B15" s="21" t="s">
        <v>207</v>
      </c>
      <c r="C15" s="9">
        <v>24</v>
      </c>
      <c r="D15" s="9">
        <v>24</v>
      </c>
      <c r="E15">
        <f t="shared" si="0"/>
        <v>0</v>
      </c>
      <c r="F15" s="14">
        <f t="shared" si="1"/>
        <v>0</v>
      </c>
      <c r="G15" t="s">
        <v>301</v>
      </c>
    </row>
    <row r="16" spans="1:7" ht="12.75" customHeight="1" x14ac:dyDescent="0.2">
      <c r="A16" s="27" t="s">
        <v>135</v>
      </c>
      <c r="B16" s="21" t="s">
        <v>208</v>
      </c>
      <c r="C16" s="9">
        <v>154</v>
      </c>
      <c r="D16" s="9">
        <v>163</v>
      </c>
      <c r="E16">
        <f t="shared" si="0"/>
        <v>9</v>
      </c>
      <c r="F16" s="14">
        <f t="shared" si="1"/>
        <v>5.5214723926380369E-2</v>
      </c>
      <c r="G16" t="s">
        <v>301</v>
      </c>
    </row>
    <row r="17" spans="1:7" ht="12.75" customHeight="1" x14ac:dyDescent="0.2">
      <c r="A17" s="27" t="s">
        <v>176</v>
      </c>
      <c r="B17" s="21" t="s">
        <v>136</v>
      </c>
      <c r="C17" s="9">
        <v>156</v>
      </c>
      <c r="D17" s="9">
        <v>126</v>
      </c>
      <c r="E17">
        <f t="shared" si="0"/>
        <v>-30</v>
      </c>
      <c r="F17" s="14">
        <f t="shared" si="1"/>
        <v>-0.23809523809523808</v>
      </c>
    </row>
    <row r="18" spans="1:7" ht="12.75" customHeight="1" x14ac:dyDescent="0.2">
      <c r="A18" s="27" t="s">
        <v>144</v>
      </c>
      <c r="B18" s="21" t="s">
        <v>209</v>
      </c>
      <c r="C18" s="9">
        <v>3916</v>
      </c>
      <c r="D18" s="9">
        <v>455</v>
      </c>
      <c r="E18">
        <f t="shared" si="0"/>
        <v>-3461</v>
      </c>
      <c r="F18" s="14">
        <f t="shared" si="1"/>
        <v>-7.6065934065934062</v>
      </c>
    </row>
    <row r="19" spans="1:7" ht="12.75" customHeight="1" x14ac:dyDescent="0.2">
      <c r="A19" s="27" t="s">
        <v>147</v>
      </c>
      <c r="B19" s="31" t="s">
        <v>50</v>
      </c>
      <c r="C19" s="18">
        <v>935</v>
      </c>
      <c r="D19" s="18">
        <v>1561</v>
      </c>
      <c r="E19">
        <f t="shared" si="0"/>
        <v>626</v>
      </c>
      <c r="F19" s="14">
        <f t="shared" si="1"/>
        <v>0.40102498398462522</v>
      </c>
    </row>
    <row r="20" spans="1:7" ht="12.75" customHeight="1" x14ac:dyDescent="0.2">
      <c r="A20" s="27" t="s">
        <v>92</v>
      </c>
      <c r="B20" s="21" t="s">
        <v>47</v>
      </c>
      <c r="C20" s="9">
        <v>4818</v>
      </c>
      <c r="D20" s="9">
        <v>4400</v>
      </c>
      <c r="E20">
        <f t="shared" si="0"/>
        <v>-418</v>
      </c>
      <c r="F20" s="14">
        <f t="shared" si="1"/>
        <v>-9.5000000000000001E-2</v>
      </c>
    </row>
    <row r="21" spans="1:7" ht="12.75" customHeight="1" x14ac:dyDescent="0.2">
      <c r="A21" s="27" t="s">
        <v>96</v>
      </c>
      <c r="B21" s="21" t="s">
        <v>210</v>
      </c>
      <c r="C21" s="9">
        <v>154</v>
      </c>
      <c r="D21" s="9">
        <v>3</v>
      </c>
      <c r="E21">
        <f t="shared" si="0"/>
        <v>-151</v>
      </c>
      <c r="F21" s="14">
        <f t="shared" si="1"/>
        <v>-50.333333333333336</v>
      </c>
    </row>
    <row r="22" spans="1:7" ht="12.75" customHeight="1" x14ac:dyDescent="0.2">
      <c r="A22" s="27" t="s">
        <v>100</v>
      </c>
      <c r="B22" s="21" t="s">
        <v>211</v>
      </c>
      <c r="C22" s="9">
        <v>413</v>
      </c>
      <c r="D22" s="9">
        <v>364</v>
      </c>
      <c r="E22">
        <f t="shared" si="0"/>
        <v>-49</v>
      </c>
      <c r="F22" s="14">
        <f t="shared" si="1"/>
        <v>-0.13461538461538461</v>
      </c>
    </row>
    <row r="23" spans="1:7" ht="12.75" customHeight="1" x14ac:dyDescent="0.2">
      <c r="A23" s="27" t="s">
        <v>104</v>
      </c>
      <c r="B23" s="21" t="s">
        <v>212</v>
      </c>
      <c r="C23" s="9">
        <v>4</v>
      </c>
      <c r="D23" s="9">
        <v>3</v>
      </c>
      <c r="E23">
        <f t="shared" si="0"/>
        <v>-1</v>
      </c>
      <c r="F23" s="14">
        <f t="shared" si="1"/>
        <v>-0.33333333333333331</v>
      </c>
      <c r="G23" t="s">
        <v>301</v>
      </c>
    </row>
    <row r="24" spans="1:7" ht="12.75" customHeight="1" x14ac:dyDescent="0.2">
      <c r="A24" s="27" t="s">
        <v>306</v>
      </c>
      <c r="B24" s="21" t="s">
        <v>213</v>
      </c>
      <c r="C24" s="9">
        <v>7</v>
      </c>
      <c r="D24" s="9">
        <v>7</v>
      </c>
      <c r="E24">
        <f t="shared" si="0"/>
        <v>0</v>
      </c>
      <c r="F24" s="14">
        <f t="shared" si="1"/>
        <v>0</v>
      </c>
    </row>
    <row r="25" spans="1:7" ht="12.75" customHeight="1" x14ac:dyDescent="0.2">
      <c r="A25" s="27" t="s">
        <v>110</v>
      </c>
      <c r="B25" s="21" t="s">
        <v>48</v>
      </c>
      <c r="C25" s="9">
        <v>3952</v>
      </c>
      <c r="D25" s="9">
        <v>3034</v>
      </c>
      <c r="E25">
        <f t="shared" si="0"/>
        <v>-918</v>
      </c>
      <c r="F25" s="14">
        <f t="shared" si="1"/>
        <v>-0.30257086354647328</v>
      </c>
    </row>
    <row r="26" spans="1:7" ht="12.75" customHeight="1" x14ac:dyDescent="0.2">
      <c r="A26" s="27" t="s">
        <v>168</v>
      </c>
      <c r="B26" s="21" t="s">
        <v>214</v>
      </c>
      <c r="C26" s="9">
        <v>350</v>
      </c>
      <c r="D26" s="9">
        <v>350</v>
      </c>
      <c r="E26">
        <f t="shared" si="0"/>
        <v>0</v>
      </c>
      <c r="F26" s="14">
        <f t="shared" si="1"/>
        <v>0</v>
      </c>
    </row>
    <row r="27" spans="1:7" ht="12.75" customHeight="1" x14ac:dyDescent="0.2">
      <c r="A27" s="27" t="s">
        <v>116</v>
      </c>
      <c r="B27" s="21" t="s">
        <v>215</v>
      </c>
      <c r="C27" s="9">
        <v>175</v>
      </c>
      <c r="D27" s="9">
        <v>26</v>
      </c>
      <c r="E27">
        <f t="shared" si="0"/>
        <v>-149</v>
      </c>
      <c r="F27" s="14">
        <f t="shared" si="1"/>
        <v>-5.7307692307692308</v>
      </c>
    </row>
    <row r="28" spans="1:7" ht="12.75" customHeight="1" x14ac:dyDescent="0.2">
      <c r="A28" s="27" t="s">
        <v>118</v>
      </c>
      <c r="B28" s="21" t="s">
        <v>216</v>
      </c>
      <c r="C28" s="9">
        <v>237</v>
      </c>
      <c r="D28" s="9">
        <v>244</v>
      </c>
      <c r="E28">
        <f t="shared" si="0"/>
        <v>7</v>
      </c>
      <c r="F28" s="14">
        <f t="shared" si="1"/>
        <v>2.8688524590163935E-2</v>
      </c>
      <c r="G28" t="s">
        <v>301</v>
      </c>
    </row>
    <row r="29" spans="1:7" ht="12.75" customHeight="1" x14ac:dyDescent="0.2">
      <c r="A29" s="27" t="s">
        <v>127</v>
      </c>
      <c r="B29" s="21" t="s">
        <v>217</v>
      </c>
      <c r="C29" s="9">
        <v>11</v>
      </c>
      <c r="D29" s="9">
        <v>10</v>
      </c>
      <c r="E29">
        <f t="shared" si="0"/>
        <v>-1</v>
      </c>
      <c r="F29" s="14">
        <f t="shared" si="1"/>
        <v>-0.1</v>
      </c>
      <c r="G29" t="s">
        <v>301</v>
      </c>
    </row>
    <row r="30" spans="1:7" ht="12.75" customHeight="1" x14ac:dyDescent="0.2">
      <c r="A30" s="27" t="s">
        <v>167</v>
      </c>
      <c r="B30" s="21" t="s">
        <v>218</v>
      </c>
      <c r="C30" s="9">
        <v>163</v>
      </c>
      <c r="D30" s="9">
        <v>158</v>
      </c>
      <c r="E30">
        <f t="shared" si="0"/>
        <v>-5</v>
      </c>
      <c r="F30" s="14">
        <f t="shared" si="1"/>
        <v>-3.1645569620253167E-2</v>
      </c>
      <c r="G30" t="s">
        <v>301</v>
      </c>
    </row>
    <row r="31" spans="1:7" ht="12.75" customHeight="1" x14ac:dyDescent="0.2">
      <c r="A31" s="27" t="s">
        <v>174</v>
      </c>
      <c r="B31" s="21" t="s">
        <v>219</v>
      </c>
      <c r="C31" s="9">
        <v>46</v>
      </c>
      <c r="D31" s="9">
        <v>2</v>
      </c>
      <c r="E31">
        <f t="shared" si="0"/>
        <v>-44</v>
      </c>
      <c r="F31" s="14">
        <f t="shared" si="1"/>
        <v>-22</v>
      </c>
    </row>
    <row r="32" spans="1:7" x14ac:dyDescent="0.2">
      <c r="A32" s="27" t="s">
        <v>172</v>
      </c>
      <c r="B32" s="21" t="s">
        <v>220</v>
      </c>
      <c r="C32" s="9">
        <v>114</v>
      </c>
      <c r="D32" s="9">
        <v>46</v>
      </c>
      <c r="E32">
        <f t="shared" si="0"/>
        <v>-68</v>
      </c>
      <c r="F32" s="14">
        <f t="shared" si="1"/>
        <v>-1.4782608695652173</v>
      </c>
    </row>
    <row r="33" spans="1:7" x14ac:dyDescent="0.2">
      <c r="A33" s="27" t="s">
        <v>175</v>
      </c>
      <c r="B33" s="21" t="s">
        <v>221</v>
      </c>
      <c r="C33" s="9">
        <v>37</v>
      </c>
      <c r="D33" s="9">
        <v>27</v>
      </c>
      <c r="E33">
        <f t="shared" si="0"/>
        <v>-10</v>
      </c>
      <c r="F33" s="14">
        <f t="shared" si="1"/>
        <v>-0.37037037037037035</v>
      </c>
    </row>
    <row r="34" spans="1:7" x14ac:dyDescent="0.2">
      <c r="A34" s="27" t="s">
        <v>307</v>
      </c>
      <c r="B34" s="21" t="s">
        <v>222</v>
      </c>
      <c r="C34" s="9">
        <v>166</v>
      </c>
      <c r="D34" s="9">
        <v>500</v>
      </c>
      <c r="E34">
        <f t="shared" si="0"/>
        <v>334</v>
      </c>
      <c r="F34" s="14">
        <f t="shared" si="1"/>
        <v>0.66800000000000004</v>
      </c>
    </row>
    <row r="35" spans="1:7" x14ac:dyDescent="0.2">
      <c r="A35" s="27" t="s">
        <v>177</v>
      </c>
      <c r="B35" s="21" t="s">
        <v>223</v>
      </c>
      <c r="C35" s="9">
        <v>188</v>
      </c>
      <c r="D35" s="9">
        <v>13</v>
      </c>
      <c r="E35">
        <f t="shared" ref="E35:E51" si="2">D35-C35</f>
        <v>-175</v>
      </c>
      <c r="F35" s="14">
        <f t="shared" ref="F35:F51" si="3">E35/D35</f>
        <v>-13.461538461538462</v>
      </c>
    </row>
    <row r="36" spans="1:7" x14ac:dyDescent="0.2">
      <c r="A36" s="27" t="s">
        <v>90</v>
      </c>
      <c r="B36" s="21" t="s">
        <v>224</v>
      </c>
      <c r="C36" s="9">
        <v>433</v>
      </c>
      <c r="D36" s="9">
        <v>166</v>
      </c>
      <c r="E36">
        <f t="shared" si="2"/>
        <v>-267</v>
      </c>
      <c r="F36" s="14">
        <f t="shared" si="3"/>
        <v>-1.6084337349397591</v>
      </c>
    </row>
    <row r="37" spans="1:7" x14ac:dyDescent="0.2">
      <c r="A37" s="27" t="s">
        <v>94</v>
      </c>
      <c r="B37" s="21" t="s">
        <v>49</v>
      </c>
      <c r="C37" s="9">
        <v>2475</v>
      </c>
      <c r="D37" s="9">
        <v>1741</v>
      </c>
      <c r="E37">
        <f t="shared" si="2"/>
        <v>-734</v>
      </c>
      <c r="F37" s="14">
        <f t="shared" si="3"/>
        <v>-0.4215967834577829</v>
      </c>
    </row>
    <row r="38" spans="1:7" x14ac:dyDescent="0.2">
      <c r="A38" s="27" t="s">
        <v>308</v>
      </c>
      <c r="B38" s="21" t="s">
        <v>225</v>
      </c>
      <c r="C38" s="9">
        <v>118</v>
      </c>
      <c r="D38" s="9">
        <v>165</v>
      </c>
      <c r="E38">
        <f t="shared" si="2"/>
        <v>47</v>
      </c>
      <c r="F38" s="14">
        <f t="shared" si="3"/>
        <v>0.28484848484848485</v>
      </c>
    </row>
    <row r="39" spans="1:7" x14ac:dyDescent="0.2">
      <c r="A39" s="27" t="s">
        <v>102</v>
      </c>
      <c r="B39" s="21" t="s">
        <v>52</v>
      </c>
      <c r="C39" s="9">
        <v>1876</v>
      </c>
      <c r="D39" s="9">
        <v>1521</v>
      </c>
      <c r="E39">
        <f t="shared" si="2"/>
        <v>-355</v>
      </c>
      <c r="F39" s="14">
        <f t="shared" si="3"/>
        <v>-0.23339907955292571</v>
      </c>
    </row>
    <row r="40" spans="1:7" x14ac:dyDescent="0.2">
      <c r="A40" s="27" t="s">
        <v>309</v>
      </c>
      <c r="B40" s="21" t="s">
        <v>226</v>
      </c>
      <c r="C40" s="9">
        <v>39</v>
      </c>
      <c r="D40" s="9">
        <v>11</v>
      </c>
      <c r="E40">
        <f t="shared" si="2"/>
        <v>-28</v>
      </c>
      <c r="F40" s="14">
        <f t="shared" si="3"/>
        <v>-2.5454545454545454</v>
      </c>
    </row>
    <row r="41" spans="1:7" x14ac:dyDescent="0.2">
      <c r="A41" s="27" t="s">
        <v>105</v>
      </c>
      <c r="B41" s="21" t="s">
        <v>227</v>
      </c>
      <c r="C41" s="9">
        <v>329</v>
      </c>
      <c r="D41" s="9">
        <v>229</v>
      </c>
      <c r="E41">
        <f t="shared" si="2"/>
        <v>-100</v>
      </c>
      <c r="F41" s="14">
        <f t="shared" si="3"/>
        <v>-0.4366812227074236</v>
      </c>
    </row>
    <row r="42" spans="1:7" x14ac:dyDescent="0.2">
      <c r="A42" s="27" t="s">
        <v>106</v>
      </c>
      <c r="B42" s="21" t="s">
        <v>228</v>
      </c>
      <c r="C42" s="9">
        <v>79</v>
      </c>
      <c r="D42" s="9">
        <v>60</v>
      </c>
      <c r="E42">
        <f t="shared" si="2"/>
        <v>-19</v>
      </c>
      <c r="F42" s="14">
        <f t="shared" si="3"/>
        <v>-0.31666666666666665</v>
      </c>
    </row>
    <row r="43" spans="1:7" x14ac:dyDescent="0.2">
      <c r="A43" s="27" t="s">
        <v>112</v>
      </c>
      <c r="B43" s="21" t="s">
        <v>229</v>
      </c>
      <c r="C43" s="9">
        <v>1488</v>
      </c>
      <c r="D43" s="9">
        <v>863</v>
      </c>
      <c r="E43">
        <f t="shared" si="2"/>
        <v>-625</v>
      </c>
      <c r="F43" s="14">
        <f t="shared" si="3"/>
        <v>-0.72421784472769413</v>
      </c>
    </row>
    <row r="44" spans="1:7" x14ac:dyDescent="0.2">
      <c r="A44" s="27" t="s">
        <v>166</v>
      </c>
      <c r="B44" s="21" t="s">
        <v>230</v>
      </c>
      <c r="C44" s="9">
        <v>500</v>
      </c>
      <c r="D44" s="9">
        <v>287</v>
      </c>
      <c r="E44">
        <f t="shared" si="2"/>
        <v>-213</v>
      </c>
      <c r="F44" s="14">
        <f t="shared" si="3"/>
        <v>-0.74216027874564461</v>
      </c>
    </row>
    <row r="45" spans="1:7" x14ac:dyDescent="0.2">
      <c r="A45" s="27" t="s">
        <v>169</v>
      </c>
      <c r="B45" s="21" t="s">
        <v>231</v>
      </c>
      <c r="C45" s="9">
        <v>55</v>
      </c>
      <c r="D45" s="9">
        <v>55</v>
      </c>
      <c r="E45">
        <f t="shared" si="2"/>
        <v>0</v>
      </c>
      <c r="F45" s="14">
        <f t="shared" si="3"/>
        <v>0</v>
      </c>
      <c r="G45" t="s">
        <v>301</v>
      </c>
    </row>
    <row r="46" spans="1:7" x14ac:dyDescent="0.2">
      <c r="A46" s="27" t="s">
        <v>121</v>
      </c>
      <c r="B46" s="21" t="s">
        <v>53</v>
      </c>
      <c r="C46" s="9">
        <v>1845</v>
      </c>
      <c r="D46" s="9">
        <v>1101</v>
      </c>
      <c r="E46">
        <f t="shared" si="2"/>
        <v>-744</v>
      </c>
      <c r="F46" s="14">
        <f t="shared" si="3"/>
        <v>-0.6757493188010899</v>
      </c>
    </row>
    <row r="47" spans="1:7" x14ac:dyDescent="0.2">
      <c r="A47" s="27" t="s">
        <v>173</v>
      </c>
      <c r="B47" s="21" t="s">
        <v>232</v>
      </c>
      <c r="C47" s="9">
        <v>23</v>
      </c>
      <c r="D47" s="9">
        <v>26</v>
      </c>
      <c r="E47">
        <f t="shared" si="2"/>
        <v>3</v>
      </c>
      <c r="F47" s="14">
        <f t="shared" si="3"/>
        <v>0.11538461538461539</v>
      </c>
      <c r="G47" t="s">
        <v>301</v>
      </c>
    </row>
    <row r="48" spans="1:7" ht="38.25" x14ac:dyDescent="0.2">
      <c r="A48" s="27" t="s">
        <v>310</v>
      </c>
      <c r="B48" s="21" t="s">
        <v>150</v>
      </c>
      <c r="C48" s="9">
        <v>35</v>
      </c>
      <c r="D48" s="9">
        <v>35</v>
      </c>
      <c r="E48">
        <f t="shared" si="2"/>
        <v>0</v>
      </c>
      <c r="F48" s="14">
        <f t="shared" si="3"/>
        <v>0</v>
      </c>
      <c r="G48" t="s">
        <v>301</v>
      </c>
    </row>
    <row r="49" spans="1:6" ht="25.5" x14ac:dyDescent="0.2">
      <c r="A49" s="27" t="s">
        <v>311</v>
      </c>
      <c r="B49" s="21" t="s">
        <v>46</v>
      </c>
      <c r="C49" s="9">
        <v>9500</v>
      </c>
      <c r="D49" s="9">
        <v>8065</v>
      </c>
      <c r="E49">
        <f t="shared" si="2"/>
        <v>-1435</v>
      </c>
      <c r="F49" s="14">
        <f t="shared" si="3"/>
        <v>-0.17792932424054556</v>
      </c>
    </row>
    <row r="50" spans="1:6" x14ac:dyDescent="0.2">
      <c r="A50" s="27" t="s">
        <v>138</v>
      </c>
      <c r="B50" s="21" t="s">
        <v>44</v>
      </c>
      <c r="C50" s="9">
        <v>90000</v>
      </c>
      <c r="D50" s="9">
        <v>68000</v>
      </c>
      <c r="E50">
        <f t="shared" si="2"/>
        <v>-22000</v>
      </c>
      <c r="F50" s="14">
        <f t="shared" si="3"/>
        <v>-0.3235294117647059</v>
      </c>
    </row>
    <row r="51" spans="1:6" x14ac:dyDescent="0.2">
      <c r="A51" s="27" t="s">
        <v>312</v>
      </c>
      <c r="B51" s="31" t="s">
        <v>233</v>
      </c>
      <c r="C51" s="18">
        <f>SUM(C3:C50)</f>
        <v>130291</v>
      </c>
      <c r="D51" s="18">
        <f>SUM(D3:D50)</f>
        <v>97813</v>
      </c>
      <c r="E51">
        <f t="shared" si="2"/>
        <v>-32478</v>
      </c>
      <c r="F51" s="14">
        <f t="shared" si="3"/>
        <v>-0.33204175314119799</v>
      </c>
    </row>
    <row r="56" spans="1:6" ht="136.5" customHeight="1" x14ac:dyDescent="0.2">
      <c r="B56" t="s">
        <v>303</v>
      </c>
    </row>
    <row r="57" spans="1:6" ht="156" customHeight="1" x14ac:dyDescent="0.2">
      <c r="B57" t="s">
        <v>318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9"/>
  <sheetViews>
    <sheetView topLeftCell="A97" workbookViewId="0"/>
  </sheetViews>
  <sheetFormatPr defaultColWidth="17.140625" defaultRowHeight="12.75" customHeight="1" x14ac:dyDescent="0.2"/>
  <cols>
    <col min="1" max="1" width="23.7109375" customWidth="1"/>
    <col min="7" max="7" width="23" customWidth="1"/>
  </cols>
  <sheetData>
    <row r="1" spans="1:15" ht="12.75" customHeight="1" x14ac:dyDescent="0.2">
      <c r="A1" s="23" t="s">
        <v>240</v>
      </c>
    </row>
    <row r="3" spans="1:15" ht="12.75" customHeight="1" x14ac:dyDescent="0.2">
      <c r="A3" t="s">
        <v>241</v>
      </c>
    </row>
    <row r="4" spans="1:15" ht="12.75" customHeight="1" x14ac:dyDescent="0.2">
      <c r="A4" t="s">
        <v>242</v>
      </c>
      <c r="B4" t="s">
        <v>119</v>
      </c>
      <c r="C4" t="s">
        <v>14</v>
      </c>
      <c r="D4" t="s">
        <v>15</v>
      </c>
      <c r="E4" t="s">
        <v>16</v>
      </c>
      <c r="F4" t="s">
        <v>17</v>
      </c>
      <c r="G4" t="s">
        <v>18</v>
      </c>
      <c r="H4" t="s">
        <v>19</v>
      </c>
      <c r="I4" t="s">
        <v>20</v>
      </c>
      <c r="J4" t="s">
        <v>24</v>
      </c>
      <c r="K4" t="s">
        <v>243</v>
      </c>
      <c r="L4" t="s">
        <v>22</v>
      </c>
      <c r="M4" t="s">
        <v>26</v>
      </c>
      <c r="N4" t="s">
        <v>21</v>
      </c>
      <c r="O4" t="s">
        <v>154</v>
      </c>
    </row>
    <row r="5" spans="1:15" ht="12.75" customHeight="1" x14ac:dyDescent="0.2">
      <c r="A5" t="s">
        <v>244</v>
      </c>
      <c r="B5">
        <v>1561</v>
      </c>
      <c r="C5">
        <v>1521</v>
      </c>
      <c r="D5">
        <v>383</v>
      </c>
      <c r="E5">
        <v>244</v>
      </c>
      <c r="F5">
        <v>229</v>
      </c>
      <c r="G5">
        <v>216</v>
      </c>
      <c r="H5">
        <v>190</v>
      </c>
      <c r="I5">
        <v>163</v>
      </c>
      <c r="J5">
        <v>158</v>
      </c>
      <c r="K5">
        <v>79</v>
      </c>
      <c r="L5">
        <v>60</v>
      </c>
      <c r="M5">
        <v>27</v>
      </c>
      <c r="N5">
        <v>26</v>
      </c>
      <c r="O5">
        <v>26</v>
      </c>
    </row>
    <row r="6" spans="1:15" ht="12.75" customHeight="1" x14ac:dyDescent="0.2">
      <c r="B6">
        <f>MAX(B4:O5)</f>
        <v>1561</v>
      </c>
    </row>
    <row r="7" spans="1:15" ht="12.75" customHeight="1" x14ac:dyDescent="0.2">
      <c r="A7" t="s">
        <v>242</v>
      </c>
      <c r="B7" t="s">
        <v>15</v>
      </c>
      <c r="D7" t="s">
        <v>20</v>
      </c>
      <c r="F7" t="s">
        <v>21</v>
      </c>
      <c r="G7" t="s">
        <v>16</v>
      </c>
      <c r="H7" t="s">
        <v>14</v>
      </c>
      <c r="I7" t="s">
        <v>17</v>
      </c>
      <c r="J7" t="s">
        <v>22</v>
      </c>
      <c r="K7" t="s">
        <v>18</v>
      </c>
      <c r="L7" t="s">
        <v>19</v>
      </c>
      <c r="M7" t="s">
        <v>119</v>
      </c>
    </row>
    <row r="8" spans="1:15" ht="12.75" customHeight="1" x14ac:dyDescent="0.2">
      <c r="A8" t="s">
        <v>245</v>
      </c>
      <c r="B8">
        <v>383</v>
      </c>
      <c r="D8">
        <v>163</v>
      </c>
      <c r="F8">
        <v>26</v>
      </c>
      <c r="G8">
        <v>244</v>
      </c>
      <c r="H8">
        <v>1521</v>
      </c>
      <c r="I8">
        <v>229</v>
      </c>
      <c r="J8">
        <v>60</v>
      </c>
      <c r="K8">
        <v>216</v>
      </c>
      <c r="L8">
        <v>190</v>
      </c>
      <c r="M8">
        <v>1561</v>
      </c>
    </row>
    <row r="24" spans="1:10" ht="12.75" customHeight="1" x14ac:dyDescent="0.2">
      <c r="A24" s="23" t="s">
        <v>246</v>
      </c>
      <c r="B24" t="s">
        <v>120</v>
      </c>
      <c r="D24" t="s">
        <v>111</v>
      </c>
      <c r="F24" t="s">
        <v>109</v>
      </c>
      <c r="G24" t="s">
        <v>143</v>
      </c>
      <c r="H24" t="s">
        <v>95</v>
      </c>
      <c r="I24" t="s">
        <v>247</v>
      </c>
      <c r="J24" t="s">
        <v>119</v>
      </c>
    </row>
    <row r="25" spans="1:10" ht="12.75" customHeight="1" x14ac:dyDescent="0.2">
      <c r="A25" t="s">
        <v>248</v>
      </c>
      <c r="B25">
        <v>1101</v>
      </c>
      <c r="D25">
        <v>863</v>
      </c>
      <c r="F25">
        <v>3034</v>
      </c>
      <c r="G25">
        <v>455</v>
      </c>
      <c r="H25">
        <v>3</v>
      </c>
      <c r="I25">
        <v>126</v>
      </c>
      <c r="J25">
        <v>1561</v>
      </c>
    </row>
    <row r="27" spans="1:10" ht="12.75" customHeight="1" x14ac:dyDescent="0.2">
      <c r="A27" t="s">
        <v>249</v>
      </c>
    </row>
    <row r="28" spans="1:10" ht="12.75" customHeight="1" x14ac:dyDescent="0.2">
      <c r="A28" t="s">
        <v>250</v>
      </c>
    </row>
    <row r="41" spans="1:14" ht="63.75" x14ac:dyDescent="0.2">
      <c r="A41" s="23" t="s">
        <v>251</v>
      </c>
    </row>
    <row r="42" spans="1:14" x14ac:dyDescent="0.2">
      <c r="A42" t="s">
        <v>242</v>
      </c>
      <c r="B42" t="s">
        <v>134</v>
      </c>
      <c r="C42" t="s">
        <v>247</v>
      </c>
      <c r="D42" t="s">
        <v>15</v>
      </c>
      <c r="E42" t="s">
        <v>252</v>
      </c>
      <c r="F42" t="s">
        <v>139</v>
      </c>
      <c r="G42" t="s">
        <v>95</v>
      </c>
      <c r="H42" t="s">
        <v>20</v>
      </c>
      <c r="I42" t="s">
        <v>225</v>
      </c>
      <c r="J42" t="s">
        <v>152</v>
      </c>
      <c r="K42" t="s">
        <v>119</v>
      </c>
      <c r="L42" t="s">
        <v>154</v>
      </c>
      <c r="M42" t="s">
        <v>26</v>
      </c>
      <c r="N42" t="s">
        <v>253</v>
      </c>
    </row>
    <row r="43" spans="1:14" x14ac:dyDescent="0.2">
      <c r="A43" t="s">
        <v>254</v>
      </c>
      <c r="B43">
        <v>126</v>
      </c>
      <c r="C43">
        <v>126</v>
      </c>
      <c r="D43">
        <v>383</v>
      </c>
      <c r="E43" s="9">
        <v>46</v>
      </c>
      <c r="F43" s="9">
        <v>94</v>
      </c>
      <c r="G43">
        <v>3</v>
      </c>
      <c r="H43">
        <v>163</v>
      </c>
      <c r="I43">
        <v>165</v>
      </c>
      <c r="J43">
        <v>3</v>
      </c>
      <c r="K43">
        <v>1561</v>
      </c>
      <c r="L43">
        <v>26</v>
      </c>
      <c r="M43">
        <v>27</v>
      </c>
      <c r="N43">
        <v>78</v>
      </c>
    </row>
    <row r="44" spans="1:14" x14ac:dyDescent="0.2">
      <c r="A44" t="s">
        <v>255</v>
      </c>
      <c r="B44">
        <v>88.1</v>
      </c>
      <c r="C44">
        <v>76.400000000000006</v>
      </c>
      <c r="D44">
        <v>51.6</v>
      </c>
      <c r="E44">
        <v>50.7</v>
      </c>
      <c r="F44">
        <v>46.4</v>
      </c>
      <c r="G44">
        <v>42.7</v>
      </c>
      <c r="H44">
        <v>31.2</v>
      </c>
      <c r="I44">
        <v>28.2</v>
      </c>
      <c r="J44">
        <v>28.2</v>
      </c>
      <c r="K44">
        <v>24</v>
      </c>
      <c r="L44">
        <v>26.6</v>
      </c>
      <c r="M44">
        <v>19.7</v>
      </c>
      <c r="N44">
        <v>16.7</v>
      </c>
    </row>
    <row r="46" spans="1:14" ht="38.25" x14ac:dyDescent="0.2">
      <c r="A46" t="s">
        <v>250</v>
      </c>
    </row>
    <row r="50" spans="10:10" x14ac:dyDescent="0.2">
      <c r="J50" t="s">
        <v>256</v>
      </c>
    </row>
    <row r="67" spans="1:2" ht="25.5" x14ac:dyDescent="0.2">
      <c r="A67" s="23" t="s">
        <v>257</v>
      </c>
      <c r="B67" t="s">
        <v>244</v>
      </c>
    </row>
    <row r="68" spans="1:2" x14ac:dyDescent="0.2">
      <c r="A68" s="38" t="s">
        <v>119</v>
      </c>
      <c r="B68" s="23">
        <v>1561</v>
      </c>
    </row>
    <row r="69" spans="1:2" x14ac:dyDescent="0.2">
      <c r="A69" t="s">
        <v>122</v>
      </c>
      <c r="B69">
        <v>1039</v>
      </c>
    </row>
    <row r="70" spans="1:2" x14ac:dyDescent="0.2">
      <c r="A70" t="s">
        <v>258</v>
      </c>
      <c r="B70">
        <v>350</v>
      </c>
    </row>
    <row r="71" spans="1:2" x14ac:dyDescent="0.2">
      <c r="A71" t="s">
        <v>128</v>
      </c>
      <c r="B71">
        <v>287</v>
      </c>
    </row>
    <row r="72" spans="1:2" x14ac:dyDescent="0.2">
      <c r="A72" s="13" t="s">
        <v>259</v>
      </c>
      <c r="B72">
        <v>158</v>
      </c>
    </row>
    <row r="73" spans="1:2" x14ac:dyDescent="0.2">
      <c r="A73" t="s">
        <v>134</v>
      </c>
      <c r="B73">
        <v>126</v>
      </c>
    </row>
    <row r="74" spans="1:2" x14ac:dyDescent="0.2">
      <c r="A74" t="s">
        <v>247</v>
      </c>
      <c r="B74">
        <v>126</v>
      </c>
    </row>
    <row r="75" spans="1:2" x14ac:dyDescent="0.2">
      <c r="A75" t="s">
        <v>139</v>
      </c>
      <c r="B75">
        <v>94</v>
      </c>
    </row>
    <row r="76" spans="1:2" x14ac:dyDescent="0.2">
      <c r="A76" s="13" t="s">
        <v>142</v>
      </c>
      <c r="B76">
        <v>79</v>
      </c>
    </row>
    <row r="77" spans="1:2" x14ac:dyDescent="0.2">
      <c r="A77" t="s">
        <v>145</v>
      </c>
      <c r="B77">
        <v>55</v>
      </c>
    </row>
    <row r="78" spans="1:2" x14ac:dyDescent="0.2">
      <c r="A78" t="s">
        <v>252</v>
      </c>
      <c r="B78">
        <v>46</v>
      </c>
    </row>
    <row r="79" spans="1:2" x14ac:dyDescent="0.2">
      <c r="A79" t="s">
        <v>260</v>
      </c>
      <c r="B79">
        <v>35</v>
      </c>
    </row>
    <row r="80" spans="1:2" x14ac:dyDescent="0.2">
      <c r="A80" s="13" t="s">
        <v>26</v>
      </c>
      <c r="B80">
        <v>27</v>
      </c>
    </row>
    <row r="81" spans="1:2" x14ac:dyDescent="0.2">
      <c r="A81" s="10" t="s">
        <v>154</v>
      </c>
      <c r="B81">
        <v>26</v>
      </c>
    </row>
    <row r="82" spans="1:2" x14ac:dyDescent="0.2">
      <c r="A82" t="s">
        <v>207</v>
      </c>
      <c r="B82">
        <v>24</v>
      </c>
    </row>
    <row r="83" spans="1:2" x14ac:dyDescent="0.2">
      <c r="A83" t="s">
        <v>261</v>
      </c>
      <c r="B83">
        <v>13</v>
      </c>
    </row>
    <row r="84" spans="1:2" x14ac:dyDescent="0.2">
      <c r="A84" t="s">
        <v>262</v>
      </c>
      <c r="B84">
        <v>11</v>
      </c>
    </row>
    <row r="85" spans="1:2" x14ac:dyDescent="0.2">
      <c r="A85" t="s">
        <v>160</v>
      </c>
      <c r="B85">
        <v>7</v>
      </c>
    </row>
    <row r="86" spans="1:2" x14ac:dyDescent="0.2">
      <c r="A86" t="s">
        <v>152</v>
      </c>
      <c r="B86">
        <v>3</v>
      </c>
    </row>
    <row r="87" spans="1:2" x14ac:dyDescent="0.2">
      <c r="A87" t="s">
        <v>253</v>
      </c>
      <c r="B87">
        <v>2</v>
      </c>
    </row>
    <row r="92" spans="1:2" ht="25.5" x14ac:dyDescent="0.2">
      <c r="A92" s="13"/>
      <c r="B92" t="s">
        <v>263</v>
      </c>
    </row>
    <row r="93" spans="1:2" ht="25.5" x14ac:dyDescent="0.2">
      <c r="A93" s="10"/>
      <c r="B93" t="s">
        <v>264</v>
      </c>
    </row>
    <row r="97" spans="1:23" ht="76.5" x14ac:dyDescent="0.2">
      <c r="A97" t="s">
        <v>265</v>
      </c>
      <c r="B97" t="s">
        <v>266</v>
      </c>
    </row>
    <row r="100" spans="1:23" ht="25.5" x14ac:dyDescent="0.2">
      <c r="A100" s="23" t="s">
        <v>267</v>
      </c>
      <c r="B100" s="23" t="s">
        <v>268</v>
      </c>
      <c r="C100" s="23" t="s">
        <v>269</v>
      </c>
      <c r="D100" s="23" t="s">
        <v>270</v>
      </c>
      <c r="E100" s="23" t="s">
        <v>271</v>
      </c>
      <c r="F100" s="23" t="s">
        <v>272</v>
      </c>
      <c r="G100" s="23" t="s">
        <v>273</v>
      </c>
      <c r="H100" s="23" t="s">
        <v>274</v>
      </c>
      <c r="J100" t="s">
        <v>275</v>
      </c>
    </row>
    <row r="101" spans="1:23" x14ac:dyDescent="0.2">
      <c r="A101" s="21" t="s">
        <v>196</v>
      </c>
      <c r="B101" s="9">
        <v>30</v>
      </c>
      <c r="C101" s="9">
        <v>140</v>
      </c>
      <c r="D101" s="9">
        <v>140</v>
      </c>
      <c r="E101" s="9">
        <v>255</v>
      </c>
      <c r="F101" s="9">
        <v>250</v>
      </c>
      <c r="G101" s="9">
        <v>286</v>
      </c>
      <c r="H101" s="9">
        <v>216</v>
      </c>
      <c r="I101" s="9"/>
      <c r="J101" s="9">
        <f t="shared" ref="J101:J132" si="0">SUM(B101:I101)</f>
        <v>1317</v>
      </c>
      <c r="K101" s="9"/>
      <c r="L101" s="9"/>
      <c r="M101" s="9"/>
      <c r="N101" s="9"/>
      <c r="O101" s="9"/>
      <c r="P101" s="9"/>
      <c r="Q101" s="9"/>
      <c r="R101" s="9"/>
      <c r="S101" s="9"/>
      <c r="T101" s="9"/>
      <c r="U101" s="9"/>
      <c r="V101" s="9"/>
      <c r="W101" s="9"/>
    </row>
    <row r="102" spans="1:23" x14ac:dyDescent="0.2">
      <c r="A102" s="21" t="s">
        <v>197</v>
      </c>
      <c r="B102" s="9">
        <v>0</v>
      </c>
      <c r="C102" s="9">
        <v>0</v>
      </c>
      <c r="D102" s="9"/>
      <c r="E102" s="9"/>
      <c r="F102" s="9">
        <v>40</v>
      </c>
      <c r="G102" s="9">
        <v>126</v>
      </c>
      <c r="H102" s="9">
        <v>126</v>
      </c>
      <c r="I102" s="9"/>
      <c r="J102" s="9">
        <f t="shared" si="0"/>
        <v>292</v>
      </c>
      <c r="K102" s="9"/>
      <c r="L102" s="9"/>
      <c r="M102" s="9"/>
      <c r="N102" s="9"/>
      <c r="O102" s="9"/>
      <c r="P102" s="9"/>
      <c r="Q102" s="9"/>
      <c r="R102" s="9"/>
      <c r="S102" s="9"/>
      <c r="T102" s="9"/>
      <c r="U102" s="9"/>
      <c r="V102" s="9"/>
      <c r="W102" s="9"/>
    </row>
    <row r="103" spans="1:23" x14ac:dyDescent="0.2">
      <c r="A103" s="21" t="s">
        <v>54</v>
      </c>
      <c r="B103" s="9">
        <v>500</v>
      </c>
      <c r="C103" s="9">
        <v>1070</v>
      </c>
      <c r="D103" s="9">
        <v>1090</v>
      </c>
      <c r="E103" s="9">
        <v>1550</v>
      </c>
      <c r="F103" s="9">
        <v>1550</v>
      </c>
      <c r="G103" s="9">
        <v>1550</v>
      </c>
      <c r="H103" s="9">
        <v>1039</v>
      </c>
      <c r="I103" s="9"/>
      <c r="J103" s="9">
        <f t="shared" si="0"/>
        <v>8349</v>
      </c>
      <c r="K103" s="9"/>
      <c r="L103" s="9"/>
      <c r="M103" s="9"/>
      <c r="N103" s="9"/>
      <c r="O103" s="9"/>
      <c r="P103" s="9"/>
      <c r="Q103" s="9"/>
      <c r="R103" s="9"/>
      <c r="S103" s="9"/>
      <c r="T103" s="9"/>
      <c r="U103" s="9"/>
      <c r="V103" s="9"/>
      <c r="W103" s="9"/>
    </row>
    <row r="104" spans="1:23" x14ac:dyDescent="0.2">
      <c r="A104" s="21" t="s">
        <v>198</v>
      </c>
      <c r="B104" s="9">
        <v>5</v>
      </c>
      <c r="C104" s="9">
        <v>3</v>
      </c>
      <c r="D104" s="9">
        <v>1</v>
      </c>
      <c r="E104" s="9">
        <v>2</v>
      </c>
      <c r="F104" s="9">
        <v>3</v>
      </c>
      <c r="G104" s="9">
        <v>3</v>
      </c>
      <c r="H104" s="9">
        <v>3</v>
      </c>
      <c r="I104" s="9"/>
      <c r="J104" s="9">
        <f t="shared" si="0"/>
        <v>20</v>
      </c>
      <c r="K104" s="9"/>
      <c r="L104" s="9"/>
      <c r="M104" s="9"/>
      <c r="N104" s="9"/>
      <c r="O104" s="9"/>
      <c r="P104" s="9"/>
      <c r="Q104" s="9"/>
      <c r="R104" s="9"/>
      <c r="S104" s="9"/>
      <c r="T104" s="9"/>
      <c r="U104" s="9"/>
      <c r="V104" s="9"/>
      <c r="W104" s="9"/>
    </row>
    <row r="105" spans="1:23" x14ac:dyDescent="0.2">
      <c r="A105" s="21" t="s">
        <v>199</v>
      </c>
      <c r="B105" s="9">
        <v>20</v>
      </c>
      <c r="C105" s="9">
        <v>50</v>
      </c>
      <c r="D105" s="9">
        <v>45</v>
      </c>
      <c r="E105" s="9">
        <v>90</v>
      </c>
      <c r="F105" s="9">
        <v>95</v>
      </c>
      <c r="G105" s="9">
        <v>94</v>
      </c>
      <c r="H105" s="9">
        <v>94</v>
      </c>
      <c r="I105" s="9"/>
      <c r="J105" s="9">
        <f t="shared" si="0"/>
        <v>488</v>
      </c>
      <c r="K105" s="9"/>
      <c r="L105" s="9"/>
      <c r="M105" s="9"/>
      <c r="N105" s="9"/>
      <c r="O105" s="9"/>
      <c r="P105" s="9"/>
      <c r="Q105" s="9"/>
      <c r="R105" s="9"/>
      <c r="S105" s="9"/>
      <c r="T105" s="9"/>
      <c r="U105" s="9"/>
      <c r="V105" s="9"/>
      <c r="W105" s="9"/>
    </row>
    <row r="106" spans="1:23" x14ac:dyDescent="0.2">
      <c r="A106" s="21" t="s">
        <v>276</v>
      </c>
      <c r="B106" s="9">
        <v>0</v>
      </c>
      <c r="C106" s="9">
        <v>0</v>
      </c>
      <c r="D106" s="9"/>
      <c r="E106" s="9"/>
      <c r="F106" s="9"/>
      <c r="G106" s="9">
        <v>95</v>
      </c>
      <c r="H106" s="9">
        <v>0</v>
      </c>
      <c r="I106" s="9"/>
      <c r="J106" s="9">
        <f t="shared" si="0"/>
        <v>95</v>
      </c>
      <c r="K106" s="9"/>
      <c r="L106" s="9"/>
      <c r="M106" s="9"/>
      <c r="N106" s="9"/>
      <c r="O106" s="9"/>
      <c r="P106" s="9"/>
      <c r="Q106" s="9"/>
      <c r="R106" s="9"/>
      <c r="S106" s="9"/>
      <c r="T106" s="9"/>
      <c r="U106" s="9"/>
      <c r="V106" s="9"/>
      <c r="W106" s="9"/>
    </row>
    <row r="107" spans="1:23" x14ac:dyDescent="0.2">
      <c r="A107" s="21" t="s">
        <v>200</v>
      </c>
      <c r="B107" s="9">
        <v>300</v>
      </c>
      <c r="C107" s="9">
        <v>370</v>
      </c>
      <c r="D107" s="9">
        <v>410</v>
      </c>
      <c r="E107" s="9">
        <v>575</v>
      </c>
      <c r="F107" s="9">
        <v>530</v>
      </c>
      <c r="G107" s="9">
        <v>520</v>
      </c>
      <c r="H107" s="9">
        <v>182</v>
      </c>
      <c r="I107" s="9"/>
      <c r="J107" s="9">
        <f t="shared" si="0"/>
        <v>2887</v>
      </c>
      <c r="K107" s="9"/>
      <c r="L107" s="9"/>
      <c r="M107" s="9"/>
      <c r="N107" s="9"/>
      <c r="O107" s="9"/>
      <c r="P107" s="9"/>
      <c r="Q107" s="9"/>
      <c r="R107" s="9"/>
      <c r="S107" s="9"/>
      <c r="T107" s="9"/>
      <c r="U107" s="9"/>
      <c r="V107" s="9"/>
      <c r="W107" s="9"/>
    </row>
    <row r="108" spans="1:23" x14ac:dyDescent="0.2">
      <c r="A108" s="21" t="s">
        <v>201</v>
      </c>
      <c r="B108" s="9">
        <v>0</v>
      </c>
      <c r="C108" s="9">
        <v>0</v>
      </c>
      <c r="D108" s="9">
        <v>0</v>
      </c>
      <c r="E108" s="9">
        <v>10</v>
      </c>
      <c r="F108" s="9">
        <v>45</v>
      </c>
      <c r="G108" s="9">
        <v>55</v>
      </c>
      <c r="H108" s="9">
        <v>79</v>
      </c>
      <c r="I108" s="9"/>
      <c r="J108" s="9">
        <f t="shared" si="0"/>
        <v>189</v>
      </c>
      <c r="K108" s="9"/>
      <c r="L108" s="9"/>
      <c r="M108" s="9"/>
      <c r="N108" s="9"/>
      <c r="O108" s="9"/>
      <c r="P108" s="9"/>
      <c r="Q108" s="9"/>
      <c r="R108" s="9"/>
      <c r="S108" s="9"/>
      <c r="T108" s="9"/>
      <c r="U108" s="9"/>
      <c r="V108" s="9"/>
      <c r="W108" s="9"/>
    </row>
    <row r="109" spans="1:23" x14ac:dyDescent="0.2">
      <c r="A109" s="21" t="s">
        <v>202</v>
      </c>
      <c r="B109" s="9">
        <v>100</v>
      </c>
      <c r="C109" s="9">
        <v>420</v>
      </c>
      <c r="D109" s="9">
        <v>510</v>
      </c>
      <c r="E109" s="9">
        <v>540</v>
      </c>
      <c r="F109" s="9">
        <v>610</v>
      </c>
      <c r="G109" s="9">
        <v>598</v>
      </c>
      <c r="H109" s="9">
        <v>383</v>
      </c>
      <c r="I109" s="9"/>
      <c r="J109" s="9">
        <f t="shared" si="0"/>
        <v>3161</v>
      </c>
      <c r="K109" s="9"/>
      <c r="L109" s="9"/>
      <c r="M109" s="9"/>
      <c r="N109" s="9"/>
      <c r="O109" s="9"/>
      <c r="P109" s="9"/>
      <c r="Q109" s="9"/>
      <c r="R109" s="9"/>
      <c r="S109" s="9"/>
      <c r="T109" s="9"/>
      <c r="U109" s="9"/>
      <c r="V109" s="9"/>
      <c r="W109" s="9"/>
    </row>
    <row r="110" spans="1:23" x14ac:dyDescent="0.2">
      <c r="A110" s="21" t="s">
        <v>203</v>
      </c>
      <c r="B110" s="9">
        <v>2500</v>
      </c>
      <c r="C110" s="9">
        <v>2500</v>
      </c>
      <c r="D110" s="9">
        <v>2830</v>
      </c>
      <c r="E110" s="9">
        <v>2830</v>
      </c>
      <c r="F110" s="9">
        <v>2905</v>
      </c>
      <c r="G110" s="9">
        <v>556</v>
      </c>
      <c r="H110" s="9">
        <v>950</v>
      </c>
      <c r="I110" s="9"/>
      <c r="J110" s="9">
        <f t="shared" si="0"/>
        <v>15071</v>
      </c>
      <c r="K110" s="9"/>
      <c r="L110" s="9"/>
      <c r="M110" s="9"/>
      <c r="N110" s="9"/>
      <c r="O110" s="9"/>
      <c r="P110" s="9"/>
      <c r="Q110" s="9"/>
      <c r="R110" s="9"/>
      <c r="S110" s="9"/>
      <c r="T110" s="9"/>
      <c r="U110" s="9"/>
      <c r="V110" s="9"/>
      <c r="W110" s="9"/>
    </row>
    <row r="111" spans="1:23" x14ac:dyDescent="0.2">
      <c r="A111" s="21" t="s">
        <v>204</v>
      </c>
      <c r="B111" s="9">
        <v>130</v>
      </c>
      <c r="C111" s="9">
        <v>190</v>
      </c>
      <c r="D111" s="9">
        <v>270</v>
      </c>
      <c r="E111" s="9">
        <v>295</v>
      </c>
      <c r="F111" s="9">
        <v>290</v>
      </c>
      <c r="G111" s="9">
        <v>312</v>
      </c>
      <c r="H111" s="9">
        <v>190</v>
      </c>
      <c r="I111" s="9"/>
      <c r="J111" s="9">
        <f t="shared" si="0"/>
        <v>1677</v>
      </c>
      <c r="K111" s="9"/>
      <c r="L111" s="9"/>
      <c r="M111" s="9"/>
      <c r="N111" s="9"/>
      <c r="O111" s="9"/>
      <c r="P111" s="9"/>
      <c r="Q111" s="9"/>
      <c r="R111" s="9"/>
      <c r="S111" s="9"/>
      <c r="T111" s="9"/>
      <c r="U111" s="9"/>
      <c r="V111" s="9"/>
      <c r="W111" s="9"/>
    </row>
    <row r="112" spans="1:23" x14ac:dyDescent="0.2">
      <c r="A112" s="21" t="s">
        <v>205</v>
      </c>
      <c r="B112" s="9">
        <v>150</v>
      </c>
      <c r="C112" s="9">
        <v>135</v>
      </c>
      <c r="D112" s="9">
        <v>415</v>
      </c>
      <c r="E112" s="9">
        <v>440</v>
      </c>
      <c r="F112" s="9">
        <v>470</v>
      </c>
      <c r="G112" s="9">
        <v>626</v>
      </c>
      <c r="H112" s="9">
        <v>188</v>
      </c>
      <c r="I112" s="9"/>
      <c r="J112" s="9">
        <f t="shared" si="0"/>
        <v>2424</v>
      </c>
      <c r="K112" s="9"/>
      <c r="L112" s="9"/>
      <c r="M112" s="9"/>
      <c r="N112" s="9"/>
      <c r="O112" s="9"/>
      <c r="P112" s="9"/>
      <c r="Q112" s="9"/>
      <c r="R112" s="9"/>
      <c r="S112" s="9"/>
      <c r="T112" s="9"/>
      <c r="U112" s="9"/>
      <c r="V112" s="9"/>
      <c r="W112" s="9"/>
    </row>
    <row r="113" spans="1:23" x14ac:dyDescent="0.2">
      <c r="A113" s="21" t="s">
        <v>206</v>
      </c>
      <c r="B113" s="9">
        <v>400</v>
      </c>
      <c r="C113" s="9">
        <v>780</v>
      </c>
      <c r="D113" s="9">
        <v>700</v>
      </c>
      <c r="E113" s="9">
        <v>750</v>
      </c>
      <c r="F113" s="9">
        <v>750</v>
      </c>
      <c r="G113" s="9">
        <v>750</v>
      </c>
      <c r="H113" s="9">
        <v>522</v>
      </c>
      <c r="I113" s="9"/>
      <c r="J113" s="9">
        <f t="shared" si="0"/>
        <v>4652</v>
      </c>
      <c r="K113" s="9"/>
      <c r="L113" s="9"/>
      <c r="M113" s="9"/>
      <c r="N113" s="9"/>
      <c r="O113" s="9"/>
      <c r="P113" s="9"/>
      <c r="Q113" s="9"/>
      <c r="R113" s="9"/>
      <c r="S113" s="9"/>
      <c r="T113" s="9"/>
      <c r="U113" s="9"/>
      <c r="V113" s="9"/>
      <c r="W113" s="9"/>
    </row>
    <row r="114" spans="1:23" x14ac:dyDescent="0.2">
      <c r="A114" s="21" t="s">
        <v>207</v>
      </c>
      <c r="B114" s="9">
        <v>0</v>
      </c>
      <c r="C114" s="9"/>
      <c r="D114" s="9"/>
      <c r="E114" s="9"/>
      <c r="F114" s="9"/>
      <c r="G114" s="9">
        <v>24</v>
      </c>
      <c r="H114" s="9">
        <v>24</v>
      </c>
      <c r="I114" s="9"/>
      <c r="J114" s="9">
        <f t="shared" si="0"/>
        <v>48</v>
      </c>
      <c r="K114" s="9"/>
      <c r="L114" s="9"/>
      <c r="M114" s="9"/>
      <c r="N114" s="9"/>
      <c r="O114" s="9"/>
      <c r="P114" s="9"/>
      <c r="Q114" s="9"/>
      <c r="R114" s="9"/>
      <c r="S114" s="9"/>
      <c r="T114" s="9"/>
      <c r="U114" s="9"/>
      <c r="V114" s="9"/>
      <c r="W114" s="9"/>
    </row>
    <row r="115" spans="1:23" x14ac:dyDescent="0.2">
      <c r="A115" s="21" t="s">
        <v>208</v>
      </c>
      <c r="B115" s="9">
        <v>90</v>
      </c>
      <c r="C115" s="9">
        <v>130</v>
      </c>
      <c r="D115" s="9">
        <v>130</v>
      </c>
      <c r="E115" s="9">
        <v>150</v>
      </c>
      <c r="F115" s="9">
        <v>160</v>
      </c>
      <c r="G115" s="9">
        <v>154</v>
      </c>
      <c r="H115" s="9">
        <v>163</v>
      </c>
      <c r="I115" s="9"/>
      <c r="J115" s="9">
        <f t="shared" si="0"/>
        <v>977</v>
      </c>
      <c r="K115" s="9"/>
      <c r="L115" s="9"/>
      <c r="M115" s="9"/>
      <c r="N115" s="9"/>
      <c r="O115" s="9"/>
      <c r="P115" s="9"/>
      <c r="Q115" s="9"/>
      <c r="R115" s="9"/>
      <c r="S115" s="9"/>
      <c r="T115" s="9"/>
      <c r="U115" s="9"/>
      <c r="V115" s="9"/>
      <c r="W115" s="9"/>
    </row>
    <row r="116" spans="1:23" x14ac:dyDescent="0.2">
      <c r="A116" s="21" t="s">
        <v>136</v>
      </c>
      <c r="B116" s="9">
        <v>70</v>
      </c>
      <c r="C116" s="9">
        <v>105</v>
      </c>
      <c r="D116" s="9">
        <v>110</v>
      </c>
      <c r="E116" s="9">
        <v>95</v>
      </c>
      <c r="F116" s="9">
        <v>165</v>
      </c>
      <c r="G116" s="9">
        <v>156</v>
      </c>
      <c r="H116" s="9">
        <v>126</v>
      </c>
      <c r="I116" s="9"/>
      <c r="J116" s="9">
        <f t="shared" si="0"/>
        <v>827</v>
      </c>
      <c r="K116" s="9"/>
      <c r="L116" s="9"/>
      <c r="M116" s="9"/>
      <c r="N116" s="9"/>
      <c r="O116" s="9"/>
      <c r="P116" s="9"/>
      <c r="Q116" s="9"/>
      <c r="R116" s="9"/>
      <c r="S116" s="9"/>
      <c r="T116" s="9"/>
      <c r="U116" s="9"/>
      <c r="V116" s="9"/>
      <c r="W116" s="9"/>
    </row>
    <row r="117" spans="1:23" x14ac:dyDescent="0.2">
      <c r="A117" s="21" t="s">
        <v>209</v>
      </c>
      <c r="B117" s="9">
        <v>1000</v>
      </c>
      <c r="C117" s="9">
        <v>1515</v>
      </c>
      <c r="D117" s="9">
        <v>2780</v>
      </c>
      <c r="E117" s="9">
        <v>3750</v>
      </c>
      <c r="F117" s="9">
        <v>4000</v>
      </c>
      <c r="G117" s="9">
        <v>3916</v>
      </c>
      <c r="H117" s="9">
        <v>455</v>
      </c>
      <c r="I117" s="9"/>
      <c r="J117" s="9">
        <f t="shared" si="0"/>
        <v>17416</v>
      </c>
      <c r="K117" s="9"/>
      <c r="L117" s="9"/>
      <c r="M117" s="9"/>
      <c r="N117" s="9"/>
      <c r="O117" s="9"/>
      <c r="P117" s="9"/>
      <c r="Q117" s="9"/>
      <c r="R117" s="9"/>
      <c r="S117" s="9"/>
      <c r="T117" s="9"/>
      <c r="U117" s="9"/>
      <c r="V117" s="9"/>
      <c r="W117" s="9"/>
    </row>
    <row r="118" spans="1:23" x14ac:dyDescent="0.2">
      <c r="A118" s="31" t="s">
        <v>50</v>
      </c>
      <c r="B118" s="18">
        <v>0</v>
      </c>
      <c r="C118" s="18">
        <v>1</v>
      </c>
      <c r="D118" s="18">
        <v>1</v>
      </c>
      <c r="E118" s="18">
        <v>175</v>
      </c>
      <c r="F118" s="18">
        <v>925</v>
      </c>
      <c r="G118" s="18">
        <v>935</v>
      </c>
      <c r="H118" s="18">
        <v>1561</v>
      </c>
      <c r="I118" s="9"/>
      <c r="J118" s="9">
        <f t="shared" si="0"/>
        <v>3598</v>
      </c>
      <c r="K118" s="9"/>
      <c r="L118" s="9"/>
      <c r="M118" s="9"/>
      <c r="N118" s="18"/>
      <c r="O118" s="18"/>
      <c r="P118" s="18"/>
      <c r="Q118" s="18"/>
      <c r="R118" s="18"/>
      <c r="S118" s="18"/>
      <c r="T118" s="18"/>
      <c r="U118" s="18"/>
      <c r="V118" s="18"/>
      <c r="W118" s="18"/>
    </row>
    <row r="119" spans="1:23" x14ac:dyDescent="0.2">
      <c r="A119" s="21" t="s">
        <v>47</v>
      </c>
      <c r="B119" s="9">
        <v>3000</v>
      </c>
      <c r="C119" s="9">
        <v>3210</v>
      </c>
      <c r="D119" s="9">
        <v>3460</v>
      </c>
      <c r="E119" s="9">
        <v>4415</v>
      </c>
      <c r="F119" s="9">
        <v>4920</v>
      </c>
      <c r="G119" s="9">
        <v>4818</v>
      </c>
      <c r="H119" s="9">
        <v>4400</v>
      </c>
      <c r="I119" s="9"/>
      <c r="J119" s="9">
        <f t="shared" si="0"/>
        <v>28223</v>
      </c>
      <c r="K119" s="9"/>
      <c r="L119" s="9"/>
      <c r="M119" s="9"/>
      <c r="N119" s="9"/>
      <c r="O119" s="9"/>
      <c r="P119" s="9"/>
      <c r="Q119" s="9"/>
      <c r="R119" s="9"/>
      <c r="S119" s="9"/>
      <c r="T119" s="9"/>
      <c r="U119" s="9"/>
      <c r="V119" s="9"/>
      <c r="W119" s="9"/>
    </row>
    <row r="120" spans="1:23" x14ac:dyDescent="0.2">
      <c r="A120" s="21" t="s">
        <v>210</v>
      </c>
      <c r="B120" s="9">
        <v>170</v>
      </c>
      <c r="C120" s="9">
        <v>150</v>
      </c>
      <c r="D120" s="9">
        <v>140</v>
      </c>
      <c r="E120" s="9">
        <v>15</v>
      </c>
      <c r="F120" s="9">
        <v>135</v>
      </c>
      <c r="G120" s="9">
        <v>154</v>
      </c>
      <c r="H120" s="9">
        <v>3</v>
      </c>
      <c r="I120" s="9"/>
      <c r="J120" s="9">
        <f t="shared" si="0"/>
        <v>767</v>
      </c>
      <c r="K120" s="9"/>
      <c r="L120" s="9"/>
      <c r="M120" s="9"/>
      <c r="N120" s="9"/>
      <c r="O120" s="9"/>
      <c r="P120" s="9"/>
      <c r="Q120" s="9"/>
      <c r="R120" s="9"/>
      <c r="S120" s="9"/>
      <c r="T120" s="9"/>
      <c r="U120" s="9"/>
      <c r="V120" s="9"/>
      <c r="W120" s="9"/>
    </row>
    <row r="121" spans="1:23" x14ac:dyDescent="0.2">
      <c r="A121" s="21" t="s">
        <v>211</v>
      </c>
      <c r="B121" s="9">
        <v>180</v>
      </c>
      <c r="C121" s="9">
        <v>230</v>
      </c>
      <c r="D121" s="9">
        <v>360</v>
      </c>
      <c r="E121" s="9">
        <v>315</v>
      </c>
      <c r="F121" s="9">
        <v>520</v>
      </c>
      <c r="G121" s="9">
        <v>413</v>
      </c>
      <c r="H121" s="9">
        <v>364</v>
      </c>
      <c r="I121" s="9"/>
      <c r="J121" s="9">
        <f t="shared" si="0"/>
        <v>2382</v>
      </c>
      <c r="K121" s="9"/>
      <c r="L121" s="9"/>
      <c r="M121" s="9"/>
      <c r="N121" s="9"/>
      <c r="O121" s="9"/>
      <c r="P121" s="9"/>
      <c r="Q121" s="9"/>
      <c r="R121" s="9"/>
      <c r="S121" s="9"/>
      <c r="T121" s="9"/>
      <c r="U121" s="9"/>
      <c r="V121" s="9"/>
      <c r="W121" s="9"/>
    </row>
    <row r="122" spans="1:23" x14ac:dyDescent="0.2">
      <c r="A122" s="21" t="s">
        <v>212</v>
      </c>
      <c r="B122" s="9">
        <v>5</v>
      </c>
      <c r="C122" s="9">
        <v>10</v>
      </c>
      <c r="D122" s="9">
        <v>8</v>
      </c>
      <c r="E122" s="9">
        <v>3</v>
      </c>
      <c r="F122" s="9">
        <v>5</v>
      </c>
      <c r="G122" s="9">
        <v>4</v>
      </c>
      <c r="H122" s="9">
        <v>3</v>
      </c>
      <c r="I122" s="9"/>
      <c r="J122" s="9">
        <f t="shared" si="0"/>
        <v>38</v>
      </c>
      <c r="K122" s="9"/>
      <c r="L122" s="9"/>
      <c r="M122" s="9"/>
      <c r="N122" s="9"/>
      <c r="O122" s="9"/>
      <c r="P122" s="9"/>
      <c r="Q122" s="9"/>
      <c r="R122" s="9"/>
      <c r="S122" s="9"/>
      <c r="T122" s="9"/>
      <c r="U122" s="9"/>
      <c r="V122" s="9"/>
      <c r="W122" s="9"/>
    </row>
    <row r="123" spans="1:23" x14ac:dyDescent="0.2">
      <c r="A123" s="21" t="s">
        <v>213</v>
      </c>
      <c r="B123" s="9">
        <v>10</v>
      </c>
      <c r="C123" s="9">
        <v>7</v>
      </c>
      <c r="D123" s="9">
        <v>7</v>
      </c>
      <c r="E123" s="9">
        <v>8</v>
      </c>
      <c r="F123" s="9">
        <v>7</v>
      </c>
      <c r="G123" s="9">
        <v>7</v>
      </c>
      <c r="H123" s="9">
        <v>7</v>
      </c>
      <c r="I123" s="9"/>
      <c r="J123" s="9">
        <f t="shared" si="0"/>
        <v>53</v>
      </c>
      <c r="K123" s="9"/>
      <c r="L123" s="9"/>
      <c r="M123" s="9"/>
      <c r="N123" s="9"/>
      <c r="O123" s="9"/>
      <c r="P123" s="9"/>
      <c r="Q123" s="9"/>
      <c r="R123" s="9"/>
      <c r="S123" s="9"/>
      <c r="T123" s="9"/>
      <c r="U123" s="9"/>
      <c r="V123" s="9"/>
      <c r="W123" s="9"/>
    </row>
    <row r="124" spans="1:23" x14ac:dyDescent="0.2">
      <c r="A124" s="21" t="s">
        <v>48</v>
      </c>
      <c r="B124" s="9">
        <v>1950</v>
      </c>
      <c r="C124" s="9">
        <v>2880</v>
      </c>
      <c r="D124" s="9">
        <v>2350</v>
      </c>
      <c r="E124" s="9">
        <v>3150</v>
      </c>
      <c r="F124" s="9">
        <v>3770</v>
      </c>
      <c r="G124" s="9">
        <v>3952</v>
      </c>
      <c r="H124" s="9">
        <v>3034</v>
      </c>
      <c r="I124" s="9"/>
      <c r="J124" s="9">
        <f t="shared" si="0"/>
        <v>21086</v>
      </c>
      <c r="K124" s="9"/>
      <c r="L124" s="9"/>
      <c r="M124" s="9"/>
      <c r="N124" s="9"/>
      <c r="O124" s="9"/>
      <c r="P124" s="9"/>
      <c r="Q124" s="9"/>
      <c r="R124" s="9"/>
      <c r="S124" s="9"/>
      <c r="T124" s="9"/>
      <c r="U124" s="9"/>
      <c r="V124" s="9"/>
      <c r="W124" s="9"/>
    </row>
    <row r="125" spans="1:23" x14ac:dyDescent="0.2">
      <c r="A125" s="21" t="s">
        <v>277</v>
      </c>
      <c r="B125" s="9">
        <v>0</v>
      </c>
      <c r="C125" s="9">
        <v>90</v>
      </c>
      <c r="D125" s="9">
        <v>4</v>
      </c>
      <c r="E125" s="9">
        <v>0</v>
      </c>
      <c r="F125" s="9"/>
      <c r="G125" s="9">
        <v>0</v>
      </c>
      <c r="H125" s="9">
        <v>0</v>
      </c>
      <c r="I125" s="9"/>
      <c r="J125" s="9">
        <f t="shared" si="0"/>
        <v>94</v>
      </c>
      <c r="K125" s="9"/>
      <c r="L125" s="9"/>
      <c r="M125" s="9"/>
      <c r="N125" s="9"/>
      <c r="O125" s="9"/>
      <c r="P125" s="9"/>
      <c r="Q125" s="9"/>
      <c r="R125" s="9"/>
      <c r="S125" s="9"/>
      <c r="T125" s="9"/>
      <c r="U125" s="9"/>
      <c r="V125" s="9"/>
      <c r="W125" s="9"/>
    </row>
    <row r="126" spans="1:23" x14ac:dyDescent="0.2">
      <c r="A126" s="21" t="s">
        <v>214</v>
      </c>
      <c r="B126" s="9">
        <v>0</v>
      </c>
      <c r="C126" s="9">
        <v>0</v>
      </c>
      <c r="D126" s="9">
        <v>0</v>
      </c>
      <c r="E126" s="9"/>
      <c r="F126" s="9">
        <v>245</v>
      </c>
      <c r="G126" s="9">
        <v>350</v>
      </c>
      <c r="H126" s="9">
        <v>350</v>
      </c>
      <c r="I126" s="9"/>
      <c r="J126" s="9">
        <f t="shared" si="0"/>
        <v>945</v>
      </c>
      <c r="K126" s="9"/>
      <c r="L126" s="9"/>
      <c r="M126" s="9"/>
      <c r="N126" s="9"/>
      <c r="O126" s="9"/>
      <c r="P126" s="9"/>
      <c r="Q126" s="9"/>
      <c r="R126" s="9"/>
      <c r="S126" s="9"/>
      <c r="T126" s="9"/>
      <c r="U126" s="9"/>
      <c r="V126" s="9"/>
      <c r="W126" s="9"/>
    </row>
    <row r="127" spans="1:23" x14ac:dyDescent="0.2">
      <c r="A127" s="21" t="s">
        <v>215</v>
      </c>
      <c r="B127" s="9">
        <v>35</v>
      </c>
      <c r="C127" s="9">
        <v>100</v>
      </c>
      <c r="D127" s="9">
        <v>160</v>
      </c>
      <c r="E127" s="9">
        <v>175</v>
      </c>
      <c r="F127" s="9">
        <v>135</v>
      </c>
      <c r="G127" s="9">
        <v>175</v>
      </c>
      <c r="H127" s="9">
        <v>26</v>
      </c>
      <c r="I127" s="9"/>
      <c r="J127" s="9">
        <f t="shared" si="0"/>
        <v>806</v>
      </c>
      <c r="K127" s="9"/>
      <c r="L127" s="9"/>
      <c r="M127" s="9"/>
      <c r="N127" s="9"/>
      <c r="O127" s="9"/>
      <c r="P127" s="9"/>
      <c r="Q127" s="9"/>
      <c r="R127" s="9"/>
      <c r="S127" s="9"/>
      <c r="T127" s="9"/>
      <c r="U127" s="9"/>
      <c r="V127" s="9"/>
      <c r="W127" s="9"/>
    </row>
    <row r="128" spans="1:23" x14ac:dyDescent="0.2">
      <c r="A128" s="21" t="s">
        <v>216</v>
      </c>
      <c r="B128" s="9">
        <v>130</v>
      </c>
      <c r="C128" s="9">
        <v>260</v>
      </c>
      <c r="D128" s="9">
        <v>200</v>
      </c>
      <c r="E128" s="9">
        <v>165</v>
      </c>
      <c r="F128" s="9">
        <v>180</v>
      </c>
      <c r="G128" s="9">
        <v>237</v>
      </c>
      <c r="H128" s="9">
        <v>244</v>
      </c>
      <c r="I128" s="9"/>
      <c r="J128" s="9">
        <f t="shared" si="0"/>
        <v>1416</v>
      </c>
      <c r="K128" s="9"/>
      <c r="L128" s="9"/>
      <c r="M128" s="9"/>
      <c r="N128" s="9"/>
      <c r="O128" s="9"/>
      <c r="P128" s="9"/>
      <c r="Q128" s="9"/>
      <c r="R128" s="9"/>
      <c r="S128" s="9"/>
      <c r="T128" s="9"/>
      <c r="U128" s="9"/>
      <c r="V128" s="9"/>
      <c r="W128" s="9"/>
    </row>
    <row r="129" spans="1:23" x14ac:dyDescent="0.2">
      <c r="A129" s="21" t="s">
        <v>217</v>
      </c>
      <c r="B129" s="9">
        <v>10</v>
      </c>
      <c r="C129" s="9">
        <v>9</v>
      </c>
      <c r="D129" s="9">
        <v>9</v>
      </c>
      <c r="E129" s="9">
        <v>9</v>
      </c>
      <c r="F129" s="9">
        <v>9</v>
      </c>
      <c r="G129" s="9">
        <v>11</v>
      </c>
      <c r="H129" s="9">
        <v>10</v>
      </c>
      <c r="I129" s="9"/>
      <c r="J129" s="9">
        <f t="shared" si="0"/>
        <v>67</v>
      </c>
      <c r="K129" s="9"/>
      <c r="L129" s="9"/>
      <c r="M129" s="9"/>
      <c r="N129" s="9"/>
      <c r="O129" s="9"/>
      <c r="P129" s="9"/>
      <c r="Q129" s="9"/>
      <c r="R129" s="9"/>
      <c r="S129" s="9"/>
      <c r="T129" s="9"/>
      <c r="U129" s="9"/>
      <c r="V129" s="9"/>
      <c r="W129" s="9"/>
    </row>
    <row r="130" spans="1:23" x14ac:dyDescent="0.2">
      <c r="A130" s="21" t="s">
        <v>218</v>
      </c>
      <c r="B130" s="9">
        <v>120</v>
      </c>
      <c r="C130" s="9">
        <v>130</v>
      </c>
      <c r="D130" s="9">
        <v>170</v>
      </c>
      <c r="E130" s="9">
        <v>165</v>
      </c>
      <c r="F130" s="9">
        <v>165</v>
      </c>
      <c r="G130" s="9">
        <v>163</v>
      </c>
      <c r="H130" s="9">
        <v>158</v>
      </c>
      <c r="I130" s="9"/>
      <c r="J130" s="9">
        <f t="shared" si="0"/>
        <v>1071</v>
      </c>
      <c r="K130" s="9"/>
      <c r="L130" s="9"/>
      <c r="M130" s="9"/>
      <c r="N130" s="9"/>
      <c r="O130" s="9"/>
      <c r="P130" s="9"/>
      <c r="Q130" s="9"/>
      <c r="R130" s="9"/>
      <c r="S130" s="9"/>
      <c r="T130" s="9"/>
      <c r="U130" s="9"/>
      <c r="V130" s="9"/>
      <c r="W130" s="9"/>
    </row>
    <row r="131" spans="1:23" x14ac:dyDescent="0.2">
      <c r="A131" s="21" t="s">
        <v>219</v>
      </c>
      <c r="B131" s="9"/>
      <c r="C131" s="9">
        <v>0</v>
      </c>
      <c r="D131" s="9">
        <v>0</v>
      </c>
      <c r="E131" s="9"/>
      <c r="F131" s="9">
        <v>30</v>
      </c>
      <c r="G131" s="9">
        <v>46</v>
      </c>
      <c r="H131" s="9">
        <v>2</v>
      </c>
      <c r="I131" s="9"/>
      <c r="J131" s="9">
        <f t="shared" si="0"/>
        <v>78</v>
      </c>
      <c r="K131" s="9"/>
      <c r="L131" s="9"/>
      <c r="M131" s="9"/>
      <c r="N131" s="9"/>
      <c r="O131" s="9"/>
      <c r="P131" s="9"/>
      <c r="Q131" s="9"/>
      <c r="R131" s="9"/>
      <c r="S131" s="9"/>
      <c r="T131" s="9"/>
      <c r="U131" s="9"/>
      <c r="V131" s="9"/>
      <c r="W131" s="9"/>
    </row>
    <row r="132" spans="1:23" x14ac:dyDescent="0.2">
      <c r="A132" s="21" t="s">
        <v>220</v>
      </c>
      <c r="B132" s="9">
        <v>0</v>
      </c>
      <c r="C132" s="9">
        <v>0</v>
      </c>
      <c r="D132" s="9">
        <v>0</v>
      </c>
      <c r="E132" s="9"/>
      <c r="F132" s="9">
        <v>60</v>
      </c>
      <c r="G132" s="9">
        <v>114</v>
      </c>
      <c r="H132" s="9">
        <v>46</v>
      </c>
      <c r="I132" s="9"/>
      <c r="J132" s="9">
        <f t="shared" si="0"/>
        <v>220</v>
      </c>
      <c r="K132" s="9"/>
      <c r="L132" s="9"/>
      <c r="M132" s="9"/>
      <c r="N132" s="9"/>
      <c r="O132" s="9"/>
      <c r="P132" s="9"/>
      <c r="Q132" s="9"/>
      <c r="R132" s="9"/>
      <c r="S132" s="9"/>
      <c r="T132" s="9"/>
      <c r="U132" s="9"/>
      <c r="V132" s="9"/>
      <c r="W132" s="9"/>
    </row>
    <row r="133" spans="1:23" x14ac:dyDescent="0.2">
      <c r="A133" s="21" t="s">
        <v>221</v>
      </c>
      <c r="B133" s="9">
        <v>0</v>
      </c>
      <c r="C133" s="9">
        <v>0</v>
      </c>
      <c r="D133" s="9">
        <v>0</v>
      </c>
      <c r="E133" s="9"/>
      <c r="F133" s="9">
        <v>35</v>
      </c>
      <c r="G133" s="9">
        <v>37</v>
      </c>
      <c r="H133" s="9">
        <v>27</v>
      </c>
      <c r="I133" s="9"/>
      <c r="J133" s="9">
        <f t="shared" ref="J133:J164" si="1">SUM(B133:I133)</f>
        <v>99</v>
      </c>
      <c r="K133" s="9"/>
      <c r="L133" s="9"/>
      <c r="M133" s="9"/>
      <c r="N133" s="9"/>
      <c r="O133" s="9"/>
      <c r="P133" s="9"/>
      <c r="Q133" s="9"/>
      <c r="R133" s="9"/>
      <c r="S133" s="9"/>
      <c r="T133" s="9"/>
      <c r="U133" s="9"/>
      <c r="V133" s="9"/>
      <c r="W133" s="9"/>
    </row>
    <row r="134" spans="1:23" x14ac:dyDescent="0.2">
      <c r="A134" s="21" t="s">
        <v>222</v>
      </c>
      <c r="B134" s="9">
        <v>2200</v>
      </c>
      <c r="C134" s="9">
        <v>1650</v>
      </c>
      <c r="D134" s="9">
        <v>1770</v>
      </c>
      <c r="E134" s="9">
        <v>1940</v>
      </c>
      <c r="F134" s="9">
        <v>195</v>
      </c>
      <c r="G134" s="9">
        <v>166</v>
      </c>
      <c r="H134" s="9">
        <v>500</v>
      </c>
      <c r="I134" s="9"/>
      <c r="J134" s="9">
        <f t="shared" si="1"/>
        <v>8421</v>
      </c>
      <c r="K134" s="9"/>
      <c r="L134" s="9"/>
      <c r="M134" s="9"/>
      <c r="N134" s="9"/>
      <c r="O134" s="9"/>
      <c r="P134" s="9"/>
      <c r="Q134" s="9"/>
      <c r="R134" s="9"/>
      <c r="S134" s="9"/>
      <c r="T134" s="9"/>
      <c r="U134" s="9"/>
      <c r="V134" s="9"/>
      <c r="W134" s="9"/>
    </row>
    <row r="135" spans="1:23" x14ac:dyDescent="0.2">
      <c r="A135" s="21" t="s">
        <v>223</v>
      </c>
      <c r="B135" s="9">
        <v>100</v>
      </c>
      <c r="C135" s="9">
        <v>115</v>
      </c>
      <c r="D135" s="9">
        <v>150</v>
      </c>
      <c r="E135" s="9">
        <v>220</v>
      </c>
      <c r="F135" s="9">
        <v>235</v>
      </c>
      <c r="G135" s="9">
        <v>188</v>
      </c>
      <c r="H135" s="9">
        <v>13</v>
      </c>
      <c r="I135" s="9"/>
      <c r="J135" s="9">
        <f t="shared" si="1"/>
        <v>1021</v>
      </c>
      <c r="K135" s="9"/>
      <c r="L135" s="9"/>
      <c r="M135" s="9"/>
      <c r="N135" s="9"/>
      <c r="O135" s="9"/>
      <c r="P135" s="9"/>
      <c r="Q135" s="9"/>
      <c r="R135" s="9"/>
      <c r="S135" s="9"/>
      <c r="T135" s="9"/>
      <c r="U135" s="9"/>
      <c r="V135" s="9"/>
      <c r="W135" s="9"/>
    </row>
    <row r="136" spans="1:23" x14ac:dyDescent="0.2">
      <c r="A136" s="21" t="s">
        <v>224</v>
      </c>
      <c r="B136" s="9">
        <v>350</v>
      </c>
      <c r="C136" s="9">
        <v>495</v>
      </c>
      <c r="D136" s="9">
        <v>490</v>
      </c>
      <c r="E136" s="9">
        <v>500</v>
      </c>
      <c r="F136" s="9">
        <v>415</v>
      </c>
      <c r="G136" s="9">
        <v>433</v>
      </c>
      <c r="H136" s="9">
        <v>166</v>
      </c>
      <c r="I136" s="9"/>
      <c r="J136" s="9">
        <f t="shared" si="1"/>
        <v>2849</v>
      </c>
      <c r="K136" s="9"/>
      <c r="L136" s="9"/>
      <c r="M136" s="9"/>
      <c r="N136" s="9"/>
      <c r="O136" s="9"/>
      <c r="P136" s="9"/>
      <c r="Q136" s="9"/>
      <c r="R136" s="9"/>
      <c r="S136" s="9"/>
      <c r="T136" s="9"/>
      <c r="U136" s="9"/>
      <c r="V136" s="9"/>
      <c r="W136" s="9"/>
    </row>
    <row r="137" spans="1:23" x14ac:dyDescent="0.2">
      <c r="A137" s="21" t="s">
        <v>49</v>
      </c>
      <c r="B137" s="9">
        <v>160</v>
      </c>
      <c r="C137" s="9">
        <v>1100</v>
      </c>
      <c r="D137" s="9">
        <v>1590</v>
      </c>
      <c r="E137" s="9">
        <v>1955</v>
      </c>
      <c r="F137" s="9">
        <v>2490</v>
      </c>
      <c r="G137" s="9">
        <v>2475</v>
      </c>
      <c r="H137" s="9">
        <v>1741</v>
      </c>
      <c r="I137" s="9"/>
      <c r="J137" s="9">
        <f t="shared" si="1"/>
        <v>11511</v>
      </c>
      <c r="K137" s="9"/>
      <c r="L137" s="9"/>
      <c r="M137" s="9"/>
      <c r="N137" s="9"/>
      <c r="O137" s="9"/>
      <c r="P137" s="9"/>
      <c r="Q137" s="9"/>
      <c r="R137" s="9"/>
      <c r="S137" s="9"/>
      <c r="T137" s="9"/>
      <c r="U137" s="9"/>
      <c r="V137" s="9"/>
      <c r="W137" s="9"/>
    </row>
    <row r="138" spans="1:23" x14ac:dyDescent="0.2">
      <c r="A138" s="21" t="s">
        <v>225</v>
      </c>
      <c r="B138" s="9">
        <v>150</v>
      </c>
      <c r="C138" s="9">
        <v>160</v>
      </c>
      <c r="D138" s="9">
        <v>30</v>
      </c>
      <c r="E138" s="9">
        <v>105</v>
      </c>
      <c r="F138" s="9">
        <v>115</v>
      </c>
      <c r="G138" s="9">
        <v>118</v>
      </c>
      <c r="H138" s="9">
        <v>165</v>
      </c>
      <c r="I138" s="9"/>
      <c r="J138" s="9">
        <f t="shared" si="1"/>
        <v>843</v>
      </c>
      <c r="K138" s="9"/>
      <c r="L138" s="9"/>
      <c r="M138" s="9"/>
      <c r="N138" s="9"/>
      <c r="O138" s="9"/>
      <c r="P138" s="9"/>
      <c r="Q138" s="9"/>
      <c r="R138" s="9"/>
      <c r="S138" s="9"/>
      <c r="T138" s="9"/>
      <c r="U138" s="9"/>
      <c r="V138" s="9"/>
      <c r="W138" s="9"/>
    </row>
    <row r="139" spans="1:23" x14ac:dyDescent="0.2">
      <c r="A139" s="21" t="s">
        <v>52</v>
      </c>
      <c r="B139" s="9">
        <v>750</v>
      </c>
      <c r="C139" s="9">
        <v>535</v>
      </c>
      <c r="D139" s="9">
        <v>900</v>
      </c>
      <c r="E139" s="9">
        <v>945</v>
      </c>
      <c r="F139" s="9">
        <v>1695</v>
      </c>
      <c r="G139" s="9">
        <v>1876</v>
      </c>
      <c r="H139" s="9">
        <v>1521</v>
      </c>
      <c r="I139" s="9"/>
      <c r="J139" s="9">
        <f t="shared" si="1"/>
        <v>8222</v>
      </c>
      <c r="K139" s="9"/>
      <c r="L139" s="9"/>
      <c r="M139" s="9"/>
      <c r="N139" s="9"/>
      <c r="O139" s="9"/>
      <c r="P139" s="9"/>
      <c r="Q139" s="9"/>
      <c r="R139" s="9"/>
      <c r="S139" s="9"/>
      <c r="T139" s="9"/>
      <c r="U139" s="9"/>
      <c r="V139" s="9"/>
      <c r="W139" s="9"/>
    </row>
    <row r="140" spans="1:23" x14ac:dyDescent="0.2">
      <c r="A140" s="21" t="s">
        <v>226</v>
      </c>
      <c r="B140" s="9">
        <v>0</v>
      </c>
      <c r="C140" s="9">
        <v>2</v>
      </c>
      <c r="D140" s="9">
        <v>20</v>
      </c>
      <c r="E140" s="9">
        <v>40</v>
      </c>
      <c r="F140" s="9">
        <v>50</v>
      </c>
      <c r="G140" s="9">
        <v>39</v>
      </c>
      <c r="H140" s="9">
        <v>11</v>
      </c>
      <c r="I140" s="9"/>
      <c r="J140" s="9">
        <f t="shared" si="1"/>
        <v>162</v>
      </c>
      <c r="K140" s="9"/>
      <c r="L140" s="9"/>
      <c r="M140" s="9"/>
      <c r="N140" s="9"/>
      <c r="O140" s="9"/>
      <c r="P140" s="9"/>
      <c r="Q140" s="9"/>
      <c r="R140" s="9"/>
      <c r="S140" s="9"/>
      <c r="T140" s="9"/>
      <c r="U140" s="9"/>
      <c r="V140" s="9"/>
      <c r="W140" s="9"/>
    </row>
    <row r="141" spans="1:23" x14ac:dyDescent="0.2">
      <c r="A141" s="21" t="s">
        <v>227</v>
      </c>
      <c r="B141" s="9">
        <v>60</v>
      </c>
      <c r="C141" s="9">
        <v>70</v>
      </c>
      <c r="D141" s="9">
        <v>120</v>
      </c>
      <c r="E141" s="9">
        <v>240</v>
      </c>
      <c r="F141" s="9">
        <v>300</v>
      </c>
      <c r="G141" s="9">
        <v>329</v>
      </c>
      <c r="H141" s="9">
        <v>229</v>
      </c>
      <c r="I141" s="9"/>
      <c r="J141" s="9">
        <f t="shared" si="1"/>
        <v>1348</v>
      </c>
      <c r="K141" s="9"/>
      <c r="L141" s="9"/>
      <c r="M141" s="9"/>
      <c r="N141" s="9"/>
      <c r="O141" s="9"/>
      <c r="P141" s="9"/>
      <c r="Q141" s="9"/>
      <c r="R141" s="9"/>
      <c r="S141" s="9"/>
      <c r="T141" s="9"/>
      <c r="U141" s="9"/>
      <c r="V141" s="9"/>
      <c r="W141" s="9"/>
    </row>
    <row r="142" spans="1:23" x14ac:dyDescent="0.2">
      <c r="A142" s="21" t="s">
        <v>228</v>
      </c>
      <c r="B142" s="9">
        <v>50</v>
      </c>
      <c r="C142" s="9">
        <v>70</v>
      </c>
      <c r="D142" s="9">
        <v>70</v>
      </c>
      <c r="E142" s="9">
        <v>70</v>
      </c>
      <c r="F142" s="9">
        <v>80</v>
      </c>
      <c r="G142" s="9">
        <v>79</v>
      </c>
      <c r="H142" s="9">
        <v>60</v>
      </c>
      <c r="I142" s="9"/>
      <c r="J142" s="9">
        <f t="shared" si="1"/>
        <v>479</v>
      </c>
      <c r="K142" s="9"/>
      <c r="L142" s="9"/>
      <c r="M142" s="9"/>
      <c r="N142" s="9"/>
      <c r="O142" s="9"/>
      <c r="P142" s="9"/>
      <c r="Q142" s="9"/>
      <c r="R142" s="9"/>
      <c r="S142" s="9"/>
      <c r="T142" s="9"/>
      <c r="U142" s="9"/>
      <c r="V142" s="9"/>
      <c r="W142" s="9"/>
    </row>
    <row r="143" spans="1:23" x14ac:dyDescent="0.2">
      <c r="A143" s="21" t="s">
        <v>229</v>
      </c>
      <c r="B143" s="9">
        <v>550</v>
      </c>
      <c r="C143" s="9">
        <v>740</v>
      </c>
      <c r="D143" s="9">
        <v>780</v>
      </c>
      <c r="E143" s="9">
        <v>1070</v>
      </c>
      <c r="F143" s="9">
        <v>1470</v>
      </c>
      <c r="G143" s="9">
        <v>1488</v>
      </c>
      <c r="H143" s="9">
        <v>863</v>
      </c>
      <c r="I143" s="9"/>
      <c r="J143" s="9">
        <f t="shared" si="1"/>
        <v>6961</v>
      </c>
      <c r="K143" s="9"/>
      <c r="L143" s="9"/>
      <c r="M143" s="9"/>
      <c r="N143" s="9"/>
      <c r="O143" s="9"/>
      <c r="P143" s="9"/>
      <c r="Q143" s="9"/>
      <c r="R143" s="9"/>
      <c r="S143" s="9"/>
      <c r="T143" s="9"/>
      <c r="U143" s="9"/>
      <c r="V143" s="9"/>
      <c r="W143" s="9"/>
    </row>
    <row r="144" spans="1:23" x14ac:dyDescent="0.2">
      <c r="A144" s="21" t="s">
        <v>230</v>
      </c>
      <c r="B144" s="9">
        <v>180</v>
      </c>
      <c r="C144" s="9">
        <v>345</v>
      </c>
      <c r="D144" s="9">
        <v>310</v>
      </c>
      <c r="E144" s="9">
        <v>410</v>
      </c>
      <c r="F144" s="9">
        <v>500</v>
      </c>
      <c r="G144" s="9">
        <v>500</v>
      </c>
      <c r="H144" s="9">
        <v>287</v>
      </c>
      <c r="I144" s="9"/>
      <c r="J144" s="9">
        <f t="shared" si="1"/>
        <v>2532</v>
      </c>
      <c r="K144" s="9"/>
      <c r="L144" s="9"/>
      <c r="M144" s="9"/>
      <c r="N144" s="9"/>
      <c r="O144" s="9"/>
      <c r="P144" s="9"/>
      <c r="Q144" s="9"/>
      <c r="R144" s="9"/>
      <c r="S144" s="9"/>
      <c r="T144" s="9"/>
      <c r="U144" s="9"/>
      <c r="V144" s="9"/>
      <c r="W144" s="9"/>
    </row>
    <row r="145" spans="1:23" x14ac:dyDescent="0.2">
      <c r="A145" s="21" t="s">
        <v>278</v>
      </c>
      <c r="B145" s="9">
        <v>5</v>
      </c>
      <c r="C145" s="9">
        <v>2</v>
      </c>
      <c r="D145" s="9"/>
      <c r="E145" s="9"/>
      <c r="F145" s="9"/>
      <c r="G145" s="9">
        <v>0</v>
      </c>
      <c r="H145" s="9">
        <v>0</v>
      </c>
      <c r="I145" s="9"/>
      <c r="J145" s="9">
        <f t="shared" si="1"/>
        <v>7</v>
      </c>
      <c r="K145" s="9"/>
      <c r="L145" s="9"/>
      <c r="M145" s="9"/>
      <c r="N145" s="9"/>
      <c r="O145" s="9"/>
      <c r="P145" s="9"/>
      <c r="Q145" s="9"/>
      <c r="R145" s="9"/>
      <c r="S145" s="9"/>
      <c r="T145" s="9"/>
      <c r="U145" s="9"/>
      <c r="V145" s="9"/>
      <c r="W145" s="9"/>
    </row>
    <row r="146" spans="1:23" x14ac:dyDescent="0.2">
      <c r="A146" s="21" t="s">
        <v>231</v>
      </c>
      <c r="B146" s="9">
        <v>0</v>
      </c>
      <c r="C146" s="9">
        <v>0</v>
      </c>
      <c r="D146" s="9"/>
      <c r="E146" s="9"/>
      <c r="F146" s="9">
        <v>55</v>
      </c>
      <c r="G146" s="9">
        <v>55</v>
      </c>
      <c r="H146" s="9">
        <v>55</v>
      </c>
      <c r="I146" s="9"/>
      <c r="J146" s="9">
        <f t="shared" si="1"/>
        <v>165</v>
      </c>
      <c r="K146" s="9"/>
      <c r="L146" s="9"/>
      <c r="M146" s="9"/>
      <c r="N146" s="9"/>
      <c r="O146" s="9"/>
      <c r="P146" s="9"/>
      <c r="Q146" s="9"/>
      <c r="R146" s="9"/>
      <c r="S146" s="9"/>
      <c r="T146" s="9"/>
      <c r="U146" s="9"/>
      <c r="V146" s="9"/>
      <c r="W146" s="9"/>
    </row>
    <row r="147" spans="1:23" x14ac:dyDescent="0.2">
      <c r="A147" s="21" t="s">
        <v>53</v>
      </c>
      <c r="B147" s="9">
        <v>800</v>
      </c>
      <c r="C147" s="9">
        <v>675</v>
      </c>
      <c r="D147" s="9">
        <v>700</v>
      </c>
      <c r="E147" s="9">
        <v>1755</v>
      </c>
      <c r="F147" s="9">
        <v>1825</v>
      </c>
      <c r="G147" s="9">
        <v>1845</v>
      </c>
      <c r="H147" s="9">
        <v>1101</v>
      </c>
      <c r="I147" s="9"/>
      <c r="J147" s="9">
        <f t="shared" si="1"/>
        <v>8701</v>
      </c>
      <c r="K147" s="9"/>
      <c r="L147" s="9"/>
      <c r="M147" s="9"/>
      <c r="N147" s="9"/>
      <c r="O147" s="9"/>
      <c r="P147" s="9"/>
      <c r="Q147" s="9"/>
      <c r="R147" s="9"/>
      <c r="S147" s="9"/>
      <c r="T147" s="9"/>
      <c r="U147" s="9"/>
      <c r="V147" s="9"/>
      <c r="W147" s="9"/>
    </row>
    <row r="148" spans="1:23" x14ac:dyDescent="0.2">
      <c r="A148" s="21" t="s">
        <v>232</v>
      </c>
      <c r="B148" s="9">
        <v>0</v>
      </c>
      <c r="C148" s="9">
        <v>0</v>
      </c>
      <c r="D148" s="9">
        <v>10</v>
      </c>
      <c r="E148" s="9">
        <v>8</v>
      </c>
      <c r="F148" s="9">
        <v>20</v>
      </c>
      <c r="G148" s="9">
        <v>23</v>
      </c>
      <c r="H148" s="9">
        <v>26</v>
      </c>
      <c r="I148" s="9"/>
      <c r="J148" s="9">
        <f t="shared" si="1"/>
        <v>87</v>
      </c>
      <c r="K148" s="9"/>
      <c r="L148" s="9"/>
      <c r="M148" s="9"/>
      <c r="N148" s="9"/>
      <c r="O148" s="9"/>
      <c r="P148" s="9"/>
      <c r="Q148" s="9"/>
      <c r="R148" s="9"/>
      <c r="S148" s="9"/>
      <c r="T148" s="9"/>
      <c r="U148" s="9"/>
      <c r="V148" s="9"/>
      <c r="W148" s="9"/>
    </row>
    <row r="149" spans="1:23" x14ac:dyDescent="0.2">
      <c r="A149" s="21" t="s">
        <v>150</v>
      </c>
      <c r="B149" s="9">
        <v>0</v>
      </c>
      <c r="C149" s="9">
        <v>0</v>
      </c>
      <c r="D149" s="9">
        <v>25</v>
      </c>
      <c r="E149" s="9">
        <v>25</v>
      </c>
      <c r="F149" s="9">
        <v>35</v>
      </c>
      <c r="G149" s="9">
        <v>35</v>
      </c>
      <c r="H149" s="9">
        <v>35</v>
      </c>
      <c r="I149" s="9"/>
      <c r="J149" s="9">
        <f t="shared" si="1"/>
        <v>155</v>
      </c>
      <c r="K149" s="9"/>
      <c r="L149" s="9"/>
      <c r="M149" s="9"/>
      <c r="N149" s="9"/>
      <c r="O149" s="9"/>
      <c r="P149" s="9"/>
      <c r="Q149" s="9"/>
      <c r="R149" s="9"/>
      <c r="S149" s="9"/>
      <c r="T149" s="9"/>
      <c r="U149" s="9"/>
      <c r="V149" s="9"/>
      <c r="W149" s="9"/>
    </row>
    <row r="150" spans="1:23" x14ac:dyDescent="0.2">
      <c r="A150" s="21" t="s">
        <v>46</v>
      </c>
      <c r="B150" s="9">
        <v>5200</v>
      </c>
      <c r="C150" s="9">
        <v>7800</v>
      </c>
      <c r="D150" s="9">
        <v>8300</v>
      </c>
      <c r="E150" s="9">
        <v>9500</v>
      </c>
      <c r="F150" s="9">
        <v>9500</v>
      </c>
      <c r="G150" s="9">
        <v>9500</v>
      </c>
      <c r="H150" s="9">
        <v>8065</v>
      </c>
      <c r="I150" s="9"/>
      <c r="J150" s="9">
        <f t="shared" si="1"/>
        <v>57865</v>
      </c>
      <c r="K150" s="9"/>
      <c r="L150" s="9"/>
      <c r="M150" s="9"/>
      <c r="N150" s="9"/>
      <c r="O150" s="9"/>
      <c r="P150" s="9"/>
      <c r="Q150" s="9"/>
      <c r="R150" s="9"/>
      <c r="S150" s="9"/>
      <c r="T150" s="9"/>
      <c r="U150" s="9"/>
      <c r="V150" s="9"/>
      <c r="W150" s="9"/>
    </row>
    <row r="151" spans="1:23" x14ac:dyDescent="0.2">
      <c r="A151" s="21" t="s">
        <v>44</v>
      </c>
      <c r="B151" s="9">
        <v>14000</v>
      </c>
      <c r="C151" s="9">
        <v>15000</v>
      </c>
      <c r="D151" s="9">
        <v>24900</v>
      </c>
      <c r="E151" s="9">
        <v>47085</v>
      </c>
      <c r="F151" s="9">
        <v>90000</v>
      </c>
      <c r="G151" s="9">
        <v>90000</v>
      </c>
      <c r="H151" s="9">
        <v>68000</v>
      </c>
      <c r="I151" s="9"/>
      <c r="J151" s="9">
        <f t="shared" si="1"/>
        <v>348985</v>
      </c>
      <c r="K151" s="9"/>
      <c r="L151" s="9"/>
      <c r="M151" s="9"/>
      <c r="N151" s="9"/>
      <c r="O151" s="9"/>
      <c r="P151" s="9"/>
      <c r="Q151" s="9"/>
      <c r="R151" s="9"/>
      <c r="S151" s="9"/>
      <c r="T151" s="9"/>
      <c r="U151" s="9"/>
      <c r="V151" s="9"/>
      <c r="W151" s="9"/>
    </row>
    <row r="152" spans="1:23" x14ac:dyDescent="0.2">
      <c r="A152" s="31" t="s">
        <v>233</v>
      </c>
      <c r="B152" s="18">
        <f t="shared" ref="B152:H152" si="2">SUM(B101:B151)</f>
        <v>35460</v>
      </c>
      <c r="C152" s="18">
        <f t="shared" si="2"/>
        <v>43244</v>
      </c>
      <c r="D152" s="18">
        <f t="shared" si="2"/>
        <v>56465</v>
      </c>
      <c r="E152" s="18">
        <f t="shared" si="2"/>
        <v>85795</v>
      </c>
      <c r="F152" s="18">
        <f t="shared" si="2"/>
        <v>131984</v>
      </c>
      <c r="G152" s="18">
        <f t="shared" si="2"/>
        <v>130386</v>
      </c>
      <c r="H152" s="18">
        <f t="shared" si="2"/>
        <v>97813</v>
      </c>
      <c r="I152" s="9"/>
      <c r="J152" s="9">
        <f t="shared" si="1"/>
        <v>581147</v>
      </c>
      <c r="K152" s="9"/>
      <c r="L152" s="9"/>
      <c r="M152" s="9"/>
      <c r="N152" s="9"/>
      <c r="O152" s="9"/>
      <c r="P152" s="9"/>
      <c r="Q152" s="9"/>
      <c r="R152" s="9"/>
      <c r="S152" s="9"/>
      <c r="T152" s="9"/>
      <c r="U152" s="9"/>
      <c r="V152" s="9"/>
      <c r="W152" s="9"/>
    </row>
    <row r="154" spans="1:23" x14ac:dyDescent="0.2">
      <c r="A154" s="23" t="s">
        <v>234</v>
      </c>
    </row>
    <row r="155" spans="1:23" ht="51" x14ac:dyDescent="0.2">
      <c r="A155" t="s">
        <v>80</v>
      </c>
      <c r="B155" t="s">
        <v>81</v>
      </c>
    </row>
    <row r="156" spans="1:23" ht="51" x14ac:dyDescent="0.2">
      <c r="A156" t="s">
        <v>78</v>
      </c>
      <c r="B156" t="s">
        <v>79</v>
      </c>
    </row>
    <row r="157" spans="1:23" ht="51" x14ac:dyDescent="0.2">
      <c r="A157" t="s">
        <v>76</v>
      </c>
      <c r="B157" t="s">
        <v>77</v>
      </c>
    </row>
    <row r="158" spans="1:23" ht="51" x14ac:dyDescent="0.2">
      <c r="A158" t="s">
        <v>74</v>
      </c>
      <c r="B158" t="s">
        <v>75</v>
      </c>
    </row>
    <row r="159" spans="1:23" ht="51" x14ac:dyDescent="0.2">
      <c r="A159" t="s">
        <v>72</v>
      </c>
      <c r="B159" t="s">
        <v>73</v>
      </c>
    </row>
    <row r="163" spans="1:8" ht="51" x14ac:dyDescent="0.2">
      <c r="A163" t="s">
        <v>70</v>
      </c>
      <c r="B163" t="s">
        <v>71</v>
      </c>
    </row>
    <row r="164" spans="1:8" ht="51" x14ac:dyDescent="0.2">
      <c r="A164" t="s">
        <v>68</v>
      </c>
      <c r="B164" t="s">
        <v>69</v>
      </c>
    </row>
    <row r="167" spans="1:8" ht="25.5" x14ac:dyDescent="0.2">
      <c r="A167" s="23" t="s">
        <v>267</v>
      </c>
      <c r="B167" s="23" t="s">
        <v>268</v>
      </c>
      <c r="C167" s="23" t="s">
        <v>269</v>
      </c>
      <c r="D167" s="23" t="s">
        <v>270</v>
      </c>
      <c r="E167" s="23" t="s">
        <v>271</v>
      </c>
      <c r="F167" s="23" t="s">
        <v>272</v>
      </c>
      <c r="G167" s="23" t="s">
        <v>273</v>
      </c>
      <c r="H167" s="23" t="s">
        <v>274</v>
      </c>
    </row>
    <row r="168" spans="1:8" x14ac:dyDescent="0.2">
      <c r="A168" s="6" t="s">
        <v>197</v>
      </c>
      <c r="B168" s="6">
        <v>0</v>
      </c>
      <c r="C168" s="6">
        <v>0</v>
      </c>
      <c r="D168" s="6"/>
      <c r="E168" s="6"/>
      <c r="F168" s="6">
        <v>40</v>
      </c>
      <c r="G168" s="6">
        <v>126</v>
      </c>
      <c r="H168" s="6">
        <v>126</v>
      </c>
    </row>
    <row r="169" spans="1:8" x14ac:dyDescent="0.2">
      <c r="A169" t="s">
        <v>54</v>
      </c>
      <c r="B169">
        <v>500</v>
      </c>
      <c r="C169">
        <v>1070</v>
      </c>
      <c r="D169">
        <v>1090</v>
      </c>
      <c r="E169">
        <v>1550</v>
      </c>
      <c r="F169">
        <v>1550</v>
      </c>
      <c r="G169">
        <v>1550</v>
      </c>
      <c r="H169">
        <v>1039</v>
      </c>
    </row>
    <row r="170" spans="1:8" x14ac:dyDescent="0.2">
      <c r="A170" s="13" t="s">
        <v>201</v>
      </c>
      <c r="B170" s="6">
        <v>0</v>
      </c>
      <c r="C170" s="6">
        <v>0</v>
      </c>
      <c r="D170" s="6">
        <v>0</v>
      </c>
      <c r="E170" s="6">
        <v>10</v>
      </c>
      <c r="F170" s="6">
        <v>45</v>
      </c>
      <c r="G170" s="6">
        <v>55</v>
      </c>
      <c r="H170" s="6">
        <v>79</v>
      </c>
    </row>
    <row r="171" spans="1:8" x14ac:dyDescent="0.2">
      <c r="A171" s="6" t="s">
        <v>206</v>
      </c>
      <c r="B171" s="6">
        <v>400</v>
      </c>
      <c r="C171" s="6">
        <v>780</v>
      </c>
      <c r="D171" s="6">
        <v>700</v>
      </c>
      <c r="E171" s="6">
        <v>750</v>
      </c>
      <c r="F171" s="6">
        <v>750</v>
      </c>
      <c r="G171" s="6">
        <v>750</v>
      </c>
      <c r="H171" s="6">
        <v>522</v>
      </c>
    </row>
    <row r="172" spans="1:8" x14ac:dyDescent="0.2">
      <c r="A172" s="6" t="s">
        <v>208</v>
      </c>
      <c r="B172" s="6">
        <v>90</v>
      </c>
      <c r="C172" s="6">
        <v>130</v>
      </c>
      <c r="D172" s="6">
        <v>130</v>
      </c>
      <c r="E172" s="6">
        <v>150</v>
      </c>
      <c r="F172" s="6">
        <v>160</v>
      </c>
      <c r="G172" s="6">
        <v>154</v>
      </c>
      <c r="H172" s="6">
        <v>163</v>
      </c>
    </row>
    <row r="173" spans="1:8" x14ac:dyDescent="0.2">
      <c r="A173" s="38" t="s">
        <v>50</v>
      </c>
      <c r="B173" s="28">
        <v>0</v>
      </c>
      <c r="C173" s="28">
        <v>1</v>
      </c>
      <c r="D173" s="28">
        <v>1</v>
      </c>
      <c r="E173" s="28">
        <v>175</v>
      </c>
      <c r="F173" s="28">
        <v>925</v>
      </c>
      <c r="G173" s="28">
        <v>935</v>
      </c>
      <c r="H173" s="28">
        <v>1561</v>
      </c>
    </row>
    <row r="174" spans="1:8" x14ac:dyDescent="0.2">
      <c r="A174" s="6" t="s">
        <v>48</v>
      </c>
      <c r="B174" s="6">
        <v>1950</v>
      </c>
      <c r="C174" s="6">
        <v>2880</v>
      </c>
      <c r="D174" s="6">
        <v>2350</v>
      </c>
      <c r="E174" s="6">
        <v>3150</v>
      </c>
      <c r="F174" s="6">
        <v>3770</v>
      </c>
      <c r="G174" s="6">
        <v>3952</v>
      </c>
      <c r="H174" s="6">
        <v>3034</v>
      </c>
    </row>
    <row r="175" spans="1:8" x14ac:dyDescent="0.2">
      <c r="A175" s="6" t="s">
        <v>215</v>
      </c>
      <c r="B175" s="6">
        <v>35</v>
      </c>
      <c r="C175" s="6">
        <v>100</v>
      </c>
      <c r="D175" s="6">
        <v>160</v>
      </c>
      <c r="E175" s="6">
        <v>175</v>
      </c>
      <c r="F175" s="6">
        <v>135</v>
      </c>
      <c r="G175" s="6">
        <v>175</v>
      </c>
      <c r="H175" s="6">
        <v>26</v>
      </c>
    </row>
    <row r="176" spans="1:8" x14ac:dyDescent="0.2">
      <c r="A176" s="6" t="s">
        <v>216</v>
      </c>
      <c r="B176" s="6">
        <v>130</v>
      </c>
      <c r="C176" s="6">
        <v>260</v>
      </c>
      <c r="D176" s="6">
        <v>200</v>
      </c>
      <c r="E176" s="6">
        <v>165</v>
      </c>
      <c r="F176" s="6">
        <v>180</v>
      </c>
      <c r="G176" s="6">
        <v>237</v>
      </c>
      <c r="H176" s="6">
        <v>244</v>
      </c>
    </row>
    <row r="177" spans="1:8" x14ac:dyDescent="0.2">
      <c r="A177" s="13" t="s">
        <v>218</v>
      </c>
      <c r="B177" s="6">
        <v>120</v>
      </c>
      <c r="C177" s="6">
        <v>130</v>
      </c>
      <c r="D177" s="6">
        <v>170</v>
      </c>
      <c r="E177" s="6">
        <v>165</v>
      </c>
      <c r="F177" s="6">
        <v>165</v>
      </c>
      <c r="G177" s="6">
        <v>163</v>
      </c>
      <c r="H177" s="6">
        <v>158</v>
      </c>
    </row>
    <row r="178" spans="1:8" x14ac:dyDescent="0.2">
      <c r="A178" s="13" t="s">
        <v>221</v>
      </c>
      <c r="B178" s="6">
        <v>0</v>
      </c>
      <c r="C178" s="6">
        <v>0</v>
      </c>
      <c r="D178" s="6">
        <v>0</v>
      </c>
      <c r="E178" s="6"/>
      <c r="F178" s="6">
        <v>35</v>
      </c>
      <c r="G178" s="6">
        <v>37</v>
      </c>
      <c r="H178" s="6">
        <v>27</v>
      </c>
    </row>
    <row r="179" spans="1:8" x14ac:dyDescent="0.2">
      <c r="A179" s="6" t="s">
        <v>223</v>
      </c>
      <c r="B179" s="6">
        <v>100</v>
      </c>
      <c r="C179" s="6">
        <v>115</v>
      </c>
      <c r="D179" s="6">
        <v>150</v>
      </c>
      <c r="E179" s="6">
        <v>220</v>
      </c>
      <c r="F179" s="6">
        <v>235</v>
      </c>
      <c r="G179" s="6">
        <v>188</v>
      </c>
      <c r="H179" s="6">
        <v>13</v>
      </c>
    </row>
    <row r="180" spans="1:8" x14ac:dyDescent="0.2">
      <c r="A180" s="6" t="s">
        <v>49</v>
      </c>
      <c r="B180" s="6">
        <v>160</v>
      </c>
      <c r="C180" s="6">
        <v>1100</v>
      </c>
      <c r="D180" s="6">
        <v>1590</v>
      </c>
      <c r="E180" s="6">
        <v>1955</v>
      </c>
      <c r="F180" s="6">
        <v>2490</v>
      </c>
      <c r="G180" s="6">
        <v>2475</v>
      </c>
      <c r="H180" s="6">
        <v>1741</v>
      </c>
    </row>
    <row r="181" spans="1:8" x14ac:dyDescent="0.2">
      <c r="A181" s="6" t="s">
        <v>229</v>
      </c>
      <c r="B181" s="6">
        <v>550</v>
      </c>
      <c r="C181" s="6">
        <v>740</v>
      </c>
      <c r="D181" s="6">
        <v>780</v>
      </c>
      <c r="E181" s="6">
        <v>1070</v>
      </c>
      <c r="F181" s="6">
        <v>1470</v>
      </c>
      <c r="G181" s="6">
        <v>1488</v>
      </c>
      <c r="H181" s="6">
        <v>863</v>
      </c>
    </row>
    <row r="182" spans="1:8" x14ac:dyDescent="0.2">
      <c r="A182" s="6" t="s">
        <v>230</v>
      </c>
      <c r="B182" s="6">
        <v>180</v>
      </c>
      <c r="C182" s="6">
        <v>345</v>
      </c>
      <c r="D182" s="6">
        <v>310</v>
      </c>
      <c r="E182" s="6">
        <v>410</v>
      </c>
      <c r="F182" s="6">
        <v>500</v>
      </c>
      <c r="G182" s="6">
        <v>500</v>
      </c>
      <c r="H182" s="6">
        <v>287</v>
      </c>
    </row>
    <row r="183" spans="1:8" x14ac:dyDescent="0.2">
      <c r="A183" s="6" t="s">
        <v>53</v>
      </c>
      <c r="B183" s="6">
        <v>800</v>
      </c>
      <c r="C183" s="6">
        <v>675</v>
      </c>
      <c r="D183" s="6">
        <v>700</v>
      </c>
      <c r="E183" s="6">
        <v>1755</v>
      </c>
      <c r="F183" s="6">
        <v>1825</v>
      </c>
      <c r="G183" s="6">
        <v>1845</v>
      </c>
      <c r="H183" s="6">
        <v>1101</v>
      </c>
    </row>
    <row r="184" spans="1:8" x14ac:dyDescent="0.2">
      <c r="A184" s="6" t="s">
        <v>46</v>
      </c>
      <c r="B184" s="6">
        <v>5200</v>
      </c>
      <c r="C184" s="6">
        <v>7800</v>
      </c>
      <c r="D184" s="6">
        <v>8300</v>
      </c>
      <c r="E184" s="6">
        <v>9500</v>
      </c>
      <c r="F184" s="6">
        <v>9500</v>
      </c>
      <c r="G184" s="6">
        <v>9500</v>
      </c>
      <c r="H184" s="6">
        <v>8065</v>
      </c>
    </row>
    <row r="185" spans="1:8" x14ac:dyDescent="0.2">
      <c r="A185" s="6" t="s">
        <v>44</v>
      </c>
      <c r="B185" s="6">
        <v>14000</v>
      </c>
      <c r="C185" s="6">
        <v>15000</v>
      </c>
      <c r="D185" s="6">
        <v>24900</v>
      </c>
      <c r="E185" s="6">
        <v>47085</v>
      </c>
      <c r="F185" s="6">
        <v>90000</v>
      </c>
      <c r="G185" s="6">
        <v>90000</v>
      </c>
      <c r="H185" s="6">
        <v>68000</v>
      </c>
    </row>
    <row r="186" spans="1:8" x14ac:dyDescent="0.2">
      <c r="A186" s="28" t="s">
        <v>233</v>
      </c>
      <c r="B186" s="28">
        <f t="shared" ref="B186:H186" si="3">SUM(B168:B185)</f>
        <v>24215</v>
      </c>
      <c r="C186" s="28">
        <f t="shared" si="3"/>
        <v>31126</v>
      </c>
      <c r="D186" s="28">
        <f t="shared" si="3"/>
        <v>41531</v>
      </c>
      <c r="E186" s="28">
        <f t="shared" si="3"/>
        <v>68285</v>
      </c>
      <c r="F186" s="28">
        <f t="shared" si="3"/>
        <v>113775</v>
      </c>
      <c r="G186" s="28">
        <f t="shared" si="3"/>
        <v>114130</v>
      </c>
      <c r="H186" s="28">
        <f t="shared" si="3"/>
        <v>87049</v>
      </c>
    </row>
    <row r="189" spans="1:8" x14ac:dyDescent="0.2">
      <c r="A189" s="23" t="s">
        <v>267</v>
      </c>
      <c r="B189" s="23" t="s">
        <v>279</v>
      </c>
      <c r="C189" s="23" t="s">
        <v>79</v>
      </c>
      <c r="D189" s="23" t="s">
        <v>77</v>
      </c>
      <c r="E189" s="23" t="s">
        <v>75</v>
      </c>
      <c r="F189" s="23" t="s">
        <v>73</v>
      </c>
      <c r="G189" s="23" t="s">
        <v>71</v>
      </c>
      <c r="H189" s="23" t="s">
        <v>69</v>
      </c>
    </row>
    <row r="190" spans="1:8" x14ac:dyDescent="0.2">
      <c r="A190" s="6" t="s">
        <v>197</v>
      </c>
      <c r="B190" s="6">
        <v>0</v>
      </c>
      <c r="C190" s="6">
        <v>0</v>
      </c>
      <c r="D190" s="6"/>
      <c r="E190" s="6"/>
      <c r="F190" s="6">
        <v>40</v>
      </c>
      <c r="G190" s="6">
        <v>126</v>
      </c>
      <c r="H190" s="6">
        <v>126</v>
      </c>
    </row>
    <row r="191" spans="1:8" x14ac:dyDescent="0.2">
      <c r="A191" s="6" t="s">
        <v>54</v>
      </c>
      <c r="B191" s="6">
        <v>500</v>
      </c>
      <c r="C191" s="6">
        <v>1070</v>
      </c>
      <c r="D191" s="6">
        <v>1090</v>
      </c>
      <c r="E191" s="6">
        <v>1550</v>
      </c>
      <c r="F191" s="6">
        <v>1550</v>
      </c>
      <c r="G191" s="6">
        <v>1550</v>
      </c>
      <c r="H191" s="6">
        <v>1039</v>
      </c>
    </row>
    <row r="192" spans="1:8" x14ac:dyDescent="0.2">
      <c r="A192" s="13" t="s">
        <v>201</v>
      </c>
      <c r="B192" s="6">
        <v>0</v>
      </c>
      <c r="C192" s="6">
        <v>0</v>
      </c>
      <c r="D192" s="6">
        <v>0</v>
      </c>
      <c r="E192" s="6">
        <v>10</v>
      </c>
      <c r="F192" s="6">
        <v>45</v>
      </c>
      <c r="G192" s="6">
        <v>55</v>
      </c>
      <c r="H192" s="6">
        <v>79</v>
      </c>
    </row>
    <row r="193" spans="1:8" x14ac:dyDescent="0.2">
      <c r="A193" s="38" t="s">
        <v>50</v>
      </c>
      <c r="B193" s="28">
        <v>0</v>
      </c>
      <c r="C193" s="28">
        <v>1</v>
      </c>
      <c r="D193" s="28">
        <v>1</v>
      </c>
      <c r="E193" s="28">
        <v>175</v>
      </c>
      <c r="F193" s="28">
        <v>925</v>
      </c>
      <c r="G193" s="28">
        <v>935</v>
      </c>
      <c r="H193" s="28">
        <v>1561</v>
      </c>
    </row>
    <row r="194" spans="1:8" x14ac:dyDescent="0.2">
      <c r="A194" s="6" t="s">
        <v>48</v>
      </c>
      <c r="B194" s="6">
        <v>1950</v>
      </c>
      <c r="C194" s="6">
        <v>2880</v>
      </c>
      <c r="D194" s="6">
        <v>2350</v>
      </c>
      <c r="E194" s="6">
        <v>3150</v>
      </c>
      <c r="F194" s="6">
        <v>3770</v>
      </c>
      <c r="G194" s="6">
        <v>3952</v>
      </c>
      <c r="H194" s="6">
        <v>3034</v>
      </c>
    </row>
    <row r="195" spans="1:8" x14ac:dyDescent="0.2">
      <c r="A195" s="6" t="s">
        <v>216</v>
      </c>
      <c r="B195" s="6">
        <v>130</v>
      </c>
      <c r="C195" s="6">
        <v>260</v>
      </c>
      <c r="D195" s="6">
        <v>200</v>
      </c>
      <c r="E195" s="6">
        <v>165</v>
      </c>
      <c r="F195" s="6">
        <v>180</v>
      </c>
      <c r="G195" s="6">
        <v>237</v>
      </c>
      <c r="H195" s="6">
        <v>244</v>
      </c>
    </row>
    <row r="196" spans="1:8" x14ac:dyDescent="0.2">
      <c r="A196" s="13" t="s">
        <v>218</v>
      </c>
      <c r="B196" s="6">
        <v>120</v>
      </c>
      <c r="C196" s="6">
        <v>130</v>
      </c>
      <c r="D196" s="6">
        <v>170</v>
      </c>
      <c r="E196" s="6">
        <v>165</v>
      </c>
      <c r="F196" s="6">
        <v>165</v>
      </c>
      <c r="G196" s="6">
        <v>163</v>
      </c>
      <c r="H196" s="6">
        <v>158</v>
      </c>
    </row>
    <row r="197" spans="1:8" x14ac:dyDescent="0.2">
      <c r="A197" s="13" t="s">
        <v>221</v>
      </c>
      <c r="B197" s="6">
        <v>0</v>
      </c>
      <c r="C197" s="6">
        <v>0</v>
      </c>
      <c r="D197" s="6">
        <v>0</v>
      </c>
      <c r="E197" s="6"/>
      <c r="F197" s="6">
        <v>35</v>
      </c>
      <c r="G197" s="6">
        <v>37</v>
      </c>
      <c r="H197" s="6">
        <v>27</v>
      </c>
    </row>
    <row r="198" spans="1:8" x14ac:dyDescent="0.2">
      <c r="A198" s="6" t="s">
        <v>49</v>
      </c>
      <c r="B198" s="6">
        <v>160</v>
      </c>
      <c r="C198" s="6">
        <v>1100</v>
      </c>
      <c r="D198" s="6">
        <v>1590</v>
      </c>
      <c r="E198" s="6">
        <v>1955</v>
      </c>
      <c r="F198" s="6">
        <v>2490</v>
      </c>
      <c r="G198" s="6">
        <v>2475</v>
      </c>
      <c r="H198" s="6">
        <v>1741</v>
      </c>
    </row>
    <row r="199" spans="1:8" x14ac:dyDescent="0.2">
      <c r="A199" s="6" t="s">
        <v>229</v>
      </c>
      <c r="B199" s="6">
        <v>550</v>
      </c>
      <c r="C199" s="6">
        <v>740</v>
      </c>
      <c r="D199" s="6">
        <v>780</v>
      </c>
      <c r="E199" s="6">
        <v>1070</v>
      </c>
      <c r="F199" s="6">
        <v>1470</v>
      </c>
      <c r="G199" s="6">
        <v>1488</v>
      </c>
      <c r="H199" s="6">
        <v>863</v>
      </c>
    </row>
    <row r="200" spans="1:8" x14ac:dyDescent="0.2">
      <c r="A200" s="6" t="s">
        <v>230</v>
      </c>
      <c r="B200" s="6">
        <v>180</v>
      </c>
      <c r="C200" s="6">
        <v>345</v>
      </c>
      <c r="D200" s="6">
        <v>310</v>
      </c>
      <c r="E200" s="6">
        <v>410</v>
      </c>
      <c r="F200" s="6">
        <v>500</v>
      </c>
      <c r="G200" s="6">
        <v>500</v>
      </c>
      <c r="H200" s="6">
        <v>287</v>
      </c>
    </row>
    <row r="201" spans="1:8" x14ac:dyDescent="0.2">
      <c r="A201" s="6" t="s">
        <v>53</v>
      </c>
      <c r="B201" s="6">
        <v>800</v>
      </c>
      <c r="C201" s="6">
        <v>675</v>
      </c>
      <c r="D201" s="6">
        <v>700</v>
      </c>
      <c r="E201" s="6">
        <v>1755</v>
      </c>
      <c r="F201" s="6">
        <v>1825</v>
      </c>
      <c r="G201" s="6">
        <v>1845</v>
      </c>
      <c r="H201" s="6">
        <v>1101</v>
      </c>
    </row>
    <row r="202" spans="1:8" x14ac:dyDescent="0.2">
      <c r="A202" s="6"/>
      <c r="B202" s="6"/>
      <c r="C202" s="6"/>
      <c r="D202" s="6"/>
      <c r="E202" s="6"/>
      <c r="F202" s="6"/>
      <c r="G202" s="6"/>
      <c r="H202" s="6"/>
    </row>
    <row r="203" spans="1:8" x14ac:dyDescent="0.2">
      <c r="A203" s="6" t="s">
        <v>44</v>
      </c>
      <c r="B203" s="6">
        <v>14000</v>
      </c>
      <c r="C203" s="6">
        <v>15000</v>
      </c>
      <c r="D203" s="6">
        <v>24900</v>
      </c>
      <c r="E203" s="6">
        <v>47085</v>
      </c>
      <c r="F203" s="6">
        <v>90000</v>
      </c>
      <c r="G203" s="6">
        <v>90000</v>
      </c>
      <c r="H203" s="6">
        <v>68000</v>
      </c>
    </row>
    <row r="204" spans="1:8" x14ac:dyDescent="0.2">
      <c r="A204" s="28" t="s">
        <v>233</v>
      </c>
      <c r="B204" s="28">
        <f t="shared" ref="B204:H204" si="4">SUM(B190:B203)</f>
        <v>18390</v>
      </c>
      <c r="C204" s="28">
        <f t="shared" si="4"/>
        <v>22201</v>
      </c>
      <c r="D204" s="28">
        <f t="shared" si="4"/>
        <v>32091</v>
      </c>
      <c r="E204" s="28">
        <f t="shared" si="4"/>
        <v>57490</v>
      </c>
      <c r="F204" s="28">
        <f t="shared" si="4"/>
        <v>102995</v>
      </c>
      <c r="G204" s="28">
        <f t="shared" si="4"/>
        <v>103363</v>
      </c>
      <c r="H204" s="28">
        <f t="shared" si="4"/>
        <v>78260</v>
      </c>
    </row>
    <row r="209" spans="1:14" x14ac:dyDescent="0.2">
      <c r="A209" s="23" t="s">
        <v>280</v>
      </c>
    </row>
    <row r="211" spans="1:14" x14ac:dyDescent="0.2">
      <c r="A211" s="8" t="s">
        <v>281</v>
      </c>
      <c r="B211">
        <v>2010</v>
      </c>
      <c r="C211">
        <v>2011</v>
      </c>
      <c r="D211">
        <v>2012</v>
      </c>
      <c r="E211">
        <v>2013</v>
      </c>
      <c r="F211" s="8" t="s">
        <v>275</v>
      </c>
      <c r="G211" t="s">
        <v>66</v>
      </c>
    </row>
    <row r="212" spans="1:14" ht="38.25" x14ac:dyDescent="0.2">
      <c r="A212" s="29" t="s">
        <v>282</v>
      </c>
      <c r="B212" s="9">
        <v>175</v>
      </c>
      <c r="C212" s="9">
        <v>925</v>
      </c>
      <c r="D212" s="9">
        <v>935</v>
      </c>
      <c r="E212" s="9">
        <v>1561</v>
      </c>
      <c r="F212" t="s">
        <v>283</v>
      </c>
      <c r="G212" t="s">
        <v>235</v>
      </c>
      <c r="I212" s="8" t="s">
        <v>284</v>
      </c>
      <c r="J212">
        <v>2010</v>
      </c>
      <c r="K212">
        <v>2011</v>
      </c>
      <c r="M212">
        <v>2012</v>
      </c>
      <c r="N212">
        <v>2013</v>
      </c>
    </row>
    <row r="213" spans="1:14" ht="38.25" x14ac:dyDescent="0.2">
      <c r="A213" s="29" t="s">
        <v>285</v>
      </c>
      <c r="B213">
        <v>5</v>
      </c>
      <c r="C213">
        <v>6</v>
      </c>
      <c r="D213">
        <v>8</v>
      </c>
      <c r="E213">
        <v>10</v>
      </c>
      <c r="F213" s="23">
        <f>SUM(B213:E213)</f>
        <v>29</v>
      </c>
      <c r="G213" t="s">
        <v>236</v>
      </c>
      <c r="I213" s="8" t="s">
        <v>50</v>
      </c>
      <c r="J213" s="23">
        <v>2.9</v>
      </c>
      <c r="K213" s="23">
        <v>0.6</v>
      </c>
      <c r="L213" s="23"/>
      <c r="M213" s="23">
        <v>0.9</v>
      </c>
      <c r="N213" s="23">
        <v>0.6</v>
      </c>
    </row>
    <row r="214" spans="1:14" ht="25.5" x14ac:dyDescent="0.2">
      <c r="A214" s="8" t="s">
        <v>284</v>
      </c>
      <c r="B214" s="23">
        <v>2.9</v>
      </c>
      <c r="C214" s="23">
        <v>0.6</v>
      </c>
      <c r="D214" s="23">
        <v>0.9</v>
      </c>
      <c r="E214" s="23">
        <v>0.6</v>
      </c>
      <c r="F214">
        <f>AVERAGE(B214:E214)</f>
        <v>1.25</v>
      </c>
      <c r="G214" t="s">
        <v>237</v>
      </c>
      <c r="I214" s="8" t="s">
        <v>286</v>
      </c>
      <c r="J214" s="23">
        <v>0.8</v>
      </c>
      <c r="K214" s="23">
        <v>0.4</v>
      </c>
      <c r="L214" s="23"/>
      <c r="M214" s="23">
        <v>0.3</v>
      </c>
      <c r="N214" s="23">
        <v>0.09</v>
      </c>
    </row>
    <row r="215" spans="1:14" ht="51" x14ac:dyDescent="0.2">
      <c r="A215" s="29" t="s">
        <v>287</v>
      </c>
      <c r="B215" s="9">
        <v>85795</v>
      </c>
      <c r="C215">
        <v>131984</v>
      </c>
      <c r="D215">
        <v>130386</v>
      </c>
      <c r="E215">
        <v>97813</v>
      </c>
      <c r="G215" t="s">
        <v>238</v>
      </c>
      <c r="I215" s="20" t="s">
        <v>288</v>
      </c>
      <c r="J215" s="11">
        <v>1.2</v>
      </c>
      <c r="K215" s="11">
        <v>0.5</v>
      </c>
      <c r="L215" s="11"/>
      <c r="M215" s="11">
        <v>0.3</v>
      </c>
      <c r="N215" s="11">
        <v>0.02</v>
      </c>
    </row>
    <row r="216" spans="1:14" x14ac:dyDescent="0.2">
      <c r="A216" s="29" t="s">
        <v>289</v>
      </c>
      <c r="B216">
        <v>708</v>
      </c>
      <c r="C216">
        <v>560</v>
      </c>
      <c r="D216">
        <v>393</v>
      </c>
      <c r="E216">
        <v>89</v>
      </c>
      <c r="F216">
        <f>SUM(B216:E216)</f>
        <v>1750</v>
      </c>
      <c r="I216" s="32"/>
      <c r="J216" s="33"/>
      <c r="K216" s="22"/>
      <c r="L216" s="22"/>
      <c r="M216" s="22"/>
      <c r="N216" s="22"/>
    </row>
    <row r="217" spans="1:14" x14ac:dyDescent="0.2">
      <c r="A217" s="8" t="s">
        <v>284</v>
      </c>
      <c r="B217" s="23">
        <v>0.8</v>
      </c>
      <c r="C217" s="23">
        <v>0.4</v>
      </c>
      <c r="D217" s="23">
        <v>0.3</v>
      </c>
      <c r="E217" s="23">
        <v>0.09</v>
      </c>
      <c r="I217" s="29"/>
    </row>
    <row r="218" spans="1:14" x14ac:dyDescent="0.2">
      <c r="A218" s="29" t="s">
        <v>290</v>
      </c>
      <c r="B218">
        <v>47085</v>
      </c>
      <c r="C218">
        <v>90000</v>
      </c>
      <c r="D218">
        <v>90000</v>
      </c>
      <c r="E218">
        <v>68000</v>
      </c>
    </row>
    <row r="219" spans="1:14" ht="38.25" x14ac:dyDescent="0.2">
      <c r="A219" s="29" t="s">
        <v>291</v>
      </c>
      <c r="B219">
        <v>559</v>
      </c>
      <c r="C219">
        <v>469</v>
      </c>
      <c r="D219">
        <v>307</v>
      </c>
      <c r="E219">
        <v>16</v>
      </c>
      <c r="G219" t="s">
        <v>239</v>
      </c>
      <c r="I219" s="29"/>
    </row>
    <row r="220" spans="1:14" x14ac:dyDescent="0.2">
      <c r="A220" s="20" t="s">
        <v>284</v>
      </c>
      <c r="B220" s="11">
        <v>1.2</v>
      </c>
      <c r="C220" s="11">
        <v>0.5</v>
      </c>
      <c r="D220" s="11">
        <v>0.3</v>
      </c>
      <c r="E220" s="11">
        <v>0.02</v>
      </c>
      <c r="I220" s="29"/>
    </row>
    <row r="221" spans="1:14" ht="25.5" x14ac:dyDescent="0.2">
      <c r="A221" s="32" t="s">
        <v>282</v>
      </c>
      <c r="B221" s="33">
        <v>175</v>
      </c>
      <c r="C221" s="33">
        <v>925</v>
      </c>
      <c r="D221" s="33">
        <v>935</v>
      </c>
      <c r="E221" s="33">
        <v>1561</v>
      </c>
      <c r="I221" s="35"/>
      <c r="J221" s="35"/>
      <c r="K221" s="35"/>
      <c r="L221" s="35"/>
      <c r="M221" s="35"/>
      <c r="N221" s="35"/>
    </row>
    <row r="222" spans="1:14" ht="63.75" x14ac:dyDescent="0.2">
      <c r="A222" s="29" t="s">
        <v>292</v>
      </c>
      <c r="B222">
        <v>28</v>
      </c>
      <c r="C222">
        <v>68</v>
      </c>
      <c r="D222">
        <v>53</v>
      </c>
      <c r="E222">
        <v>50</v>
      </c>
      <c r="F222" t="s">
        <v>293</v>
      </c>
      <c r="I222" s="22"/>
      <c r="J222" s="22"/>
      <c r="K222" s="22"/>
      <c r="L222" s="22"/>
      <c r="M222" s="22"/>
      <c r="N222" s="22"/>
    </row>
    <row r="223" spans="1:14" x14ac:dyDescent="0.2">
      <c r="A223" s="8" t="s">
        <v>284</v>
      </c>
      <c r="B223">
        <v>16</v>
      </c>
      <c r="C223">
        <v>7.3</v>
      </c>
      <c r="D223">
        <v>5.7</v>
      </c>
      <c r="E223">
        <v>3.2</v>
      </c>
    </row>
    <row r="224" spans="1:14" x14ac:dyDescent="0.2">
      <c r="A224" s="29" t="s">
        <v>287</v>
      </c>
      <c r="B224" s="9">
        <v>85795</v>
      </c>
      <c r="C224">
        <v>131984</v>
      </c>
      <c r="D224">
        <v>130386</v>
      </c>
      <c r="E224">
        <v>97813</v>
      </c>
    </row>
    <row r="225" spans="1:8" ht="25.5" x14ac:dyDescent="0.2">
      <c r="A225" s="29" t="s">
        <v>294</v>
      </c>
    </row>
    <row r="226" spans="1:8" x14ac:dyDescent="0.2">
      <c r="A226" s="8" t="s">
        <v>284</v>
      </c>
    </row>
    <row r="227" spans="1:8" x14ac:dyDescent="0.2">
      <c r="A227" s="29" t="s">
        <v>290</v>
      </c>
      <c r="B227">
        <v>47085</v>
      </c>
      <c r="C227">
        <v>90000</v>
      </c>
      <c r="D227">
        <v>90000</v>
      </c>
      <c r="E227">
        <v>68000</v>
      </c>
    </row>
    <row r="228" spans="1:8" ht="25.5" x14ac:dyDescent="0.2">
      <c r="A228" s="29" t="s">
        <v>295</v>
      </c>
      <c r="B228">
        <f>559+5246</f>
        <v>5805</v>
      </c>
      <c r="C228">
        <f>C219+5199</f>
        <v>5668</v>
      </c>
    </row>
    <row r="229" spans="1:8" x14ac:dyDescent="0.2">
      <c r="A229" s="20" t="s">
        <v>284</v>
      </c>
      <c r="B229">
        <v>12.3</v>
      </c>
      <c r="C229">
        <v>6.3</v>
      </c>
    </row>
    <row r="230" spans="1:8" x14ac:dyDescent="0.2">
      <c r="A230" s="22"/>
    </row>
    <row r="233" spans="1:8" x14ac:dyDescent="0.2">
      <c r="A233" s="23" t="s">
        <v>267</v>
      </c>
      <c r="B233" s="23" t="s">
        <v>81</v>
      </c>
      <c r="C233" s="23" t="s">
        <v>79</v>
      </c>
      <c r="D233" s="23" t="s">
        <v>77</v>
      </c>
      <c r="E233" s="23" t="s">
        <v>75</v>
      </c>
      <c r="F233" s="23" t="s">
        <v>73</v>
      </c>
      <c r="G233" s="23" t="s">
        <v>71</v>
      </c>
      <c r="H233" s="23" t="s">
        <v>69</v>
      </c>
    </row>
    <row r="234" spans="1:8" x14ac:dyDescent="0.2">
      <c r="A234" s="15" t="s">
        <v>197</v>
      </c>
      <c r="B234" s="9">
        <v>0</v>
      </c>
      <c r="C234" s="9">
        <v>0</v>
      </c>
      <c r="D234" s="9"/>
      <c r="E234" s="9"/>
      <c r="F234" s="9">
        <v>40</v>
      </c>
      <c r="G234" s="9">
        <v>126</v>
      </c>
      <c r="H234" s="9">
        <v>126</v>
      </c>
    </row>
    <row r="235" spans="1:8" x14ac:dyDescent="0.2">
      <c r="A235" s="15" t="s">
        <v>54</v>
      </c>
      <c r="B235" s="9">
        <v>500</v>
      </c>
      <c r="C235" s="9">
        <v>1070</v>
      </c>
      <c r="D235" s="9">
        <v>1090</v>
      </c>
      <c r="E235" s="9">
        <v>1550</v>
      </c>
      <c r="F235" s="9">
        <v>1550</v>
      </c>
      <c r="G235" s="9">
        <v>1550</v>
      </c>
      <c r="H235" s="9">
        <v>1039</v>
      </c>
    </row>
    <row r="236" spans="1:8" x14ac:dyDescent="0.2">
      <c r="A236" s="15" t="s">
        <v>198</v>
      </c>
      <c r="B236" s="9">
        <v>5</v>
      </c>
      <c r="C236" s="9">
        <v>3</v>
      </c>
      <c r="D236" s="9">
        <v>1</v>
      </c>
      <c r="E236" s="9">
        <v>2</v>
      </c>
      <c r="F236" s="9">
        <v>3</v>
      </c>
      <c r="G236" s="9">
        <v>3</v>
      </c>
      <c r="H236" s="9">
        <v>3</v>
      </c>
    </row>
    <row r="237" spans="1:8" x14ac:dyDescent="0.2">
      <c r="A237" s="15" t="s">
        <v>199</v>
      </c>
      <c r="B237" s="9">
        <v>20</v>
      </c>
      <c r="C237" s="9">
        <v>50</v>
      </c>
      <c r="D237" s="9">
        <v>45</v>
      </c>
      <c r="E237" s="9">
        <v>90</v>
      </c>
      <c r="F237" s="9">
        <v>95</v>
      </c>
      <c r="G237" s="9">
        <v>94</v>
      </c>
      <c r="H237" s="9">
        <v>94</v>
      </c>
    </row>
    <row r="238" spans="1:8" x14ac:dyDescent="0.2">
      <c r="A238" s="7" t="s">
        <v>201</v>
      </c>
      <c r="B238" s="9">
        <v>0</v>
      </c>
      <c r="C238" s="9">
        <v>0</v>
      </c>
      <c r="D238" s="9">
        <v>0</v>
      </c>
      <c r="E238" s="9">
        <v>10</v>
      </c>
      <c r="F238" s="9">
        <v>45</v>
      </c>
      <c r="G238" s="9">
        <v>55</v>
      </c>
      <c r="H238" s="9">
        <v>79</v>
      </c>
    </row>
    <row r="239" spans="1:8" x14ac:dyDescent="0.2">
      <c r="A239" s="15" t="s">
        <v>136</v>
      </c>
      <c r="B239" s="9">
        <v>70</v>
      </c>
      <c r="C239" s="9">
        <v>105</v>
      </c>
      <c r="D239" s="9">
        <v>110</v>
      </c>
      <c r="E239" s="9">
        <v>95</v>
      </c>
      <c r="F239" s="9">
        <v>165</v>
      </c>
      <c r="G239" s="9">
        <v>156</v>
      </c>
      <c r="H239" s="9">
        <v>126</v>
      </c>
    </row>
    <row r="240" spans="1:8" x14ac:dyDescent="0.2">
      <c r="A240" s="7" t="s">
        <v>50</v>
      </c>
      <c r="B240" s="18">
        <v>0</v>
      </c>
      <c r="C240" s="18">
        <v>1</v>
      </c>
      <c r="D240" s="18">
        <v>1</v>
      </c>
      <c r="E240" s="18">
        <v>175</v>
      </c>
      <c r="F240" s="18">
        <v>925</v>
      </c>
      <c r="G240" s="18">
        <v>935</v>
      </c>
      <c r="H240" s="18">
        <v>1561</v>
      </c>
    </row>
    <row r="241" spans="1:9" x14ac:dyDescent="0.2">
      <c r="A241" s="15" t="s">
        <v>213</v>
      </c>
      <c r="B241" s="9">
        <v>10</v>
      </c>
      <c r="C241" s="9">
        <v>7</v>
      </c>
      <c r="D241" s="9">
        <v>7</v>
      </c>
      <c r="E241" s="9">
        <v>8</v>
      </c>
      <c r="F241" s="9">
        <v>7</v>
      </c>
      <c r="G241" s="9">
        <v>7</v>
      </c>
      <c r="H241" s="9">
        <v>7</v>
      </c>
    </row>
    <row r="242" spans="1:9" x14ac:dyDescent="0.2">
      <c r="A242" s="15" t="s">
        <v>214</v>
      </c>
      <c r="B242" s="9">
        <v>0</v>
      </c>
      <c r="C242" s="9">
        <v>0</v>
      </c>
      <c r="D242" s="9">
        <v>0</v>
      </c>
      <c r="E242" s="9"/>
      <c r="F242" s="9">
        <v>245</v>
      </c>
      <c r="G242" s="9">
        <v>350</v>
      </c>
      <c r="H242" s="9">
        <v>350</v>
      </c>
    </row>
    <row r="243" spans="1:9" x14ac:dyDescent="0.2">
      <c r="A243" s="7" t="s">
        <v>218</v>
      </c>
      <c r="B243" s="9">
        <v>120</v>
      </c>
      <c r="C243" s="9">
        <v>130</v>
      </c>
      <c r="D243" s="9">
        <v>170</v>
      </c>
      <c r="E243" s="9">
        <v>165</v>
      </c>
      <c r="F243" s="9">
        <v>165</v>
      </c>
      <c r="G243" s="9">
        <v>163</v>
      </c>
      <c r="H243" s="9">
        <v>158</v>
      </c>
    </row>
    <row r="244" spans="1:9" x14ac:dyDescent="0.2">
      <c r="A244" s="15" t="s">
        <v>219</v>
      </c>
      <c r="B244" s="9"/>
      <c r="C244" s="9">
        <v>0</v>
      </c>
      <c r="D244" s="9">
        <v>0</v>
      </c>
      <c r="E244" s="9"/>
      <c r="F244" s="9">
        <v>30</v>
      </c>
      <c r="G244" s="9">
        <v>46</v>
      </c>
      <c r="H244" s="9">
        <v>2</v>
      </c>
    </row>
    <row r="245" spans="1:9" x14ac:dyDescent="0.2">
      <c r="A245" s="15" t="s">
        <v>220</v>
      </c>
      <c r="B245" s="9">
        <v>0</v>
      </c>
      <c r="C245" s="9">
        <v>0</v>
      </c>
      <c r="D245" s="9">
        <v>0</v>
      </c>
      <c r="E245" s="9"/>
      <c r="F245" s="9">
        <v>60</v>
      </c>
      <c r="G245" s="9">
        <v>114</v>
      </c>
      <c r="H245" s="9">
        <v>46</v>
      </c>
    </row>
    <row r="246" spans="1:9" x14ac:dyDescent="0.2">
      <c r="A246" s="7" t="s">
        <v>221</v>
      </c>
      <c r="B246" s="9">
        <v>0</v>
      </c>
      <c r="C246" s="9">
        <v>0</v>
      </c>
      <c r="D246" s="9">
        <v>0</v>
      </c>
      <c r="E246" s="9"/>
      <c r="F246" s="9">
        <v>35</v>
      </c>
      <c r="G246" s="9">
        <v>37</v>
      </c>
      <c r="H246" s="9">
        <v>27</v>
      </c>
    </row>
    <row r="247" spans="1:9" x14ac:dyDescent="0.2">
      <c r="A247" s="15" t="s">
        <v>223</v>
      </c>
      <c r="B247" s="9">
        <v>100</v>
      </c>
      <c r="C247" s="9">
        <v>115</v>
      </c>
      <c r="D247" s="9">
        <v>150</v>
      </c>
      <c r="E247" s="9">
        <v>220</v>
      </c>
      <c r="F247" s="9">
        <v>235</v>
      </c>
      <c r="G247" s="9">
        <v>188</v>
      </c>
      <c r="H247" s="9">
        <v>13</v>
      </c>
    </row>
    <row r="248" spans="1:9" x14ac:dyDescent="0.2">
      <c r="A248" s="15" t="s">
        <v>226</v>
      </c>
      <c r="B248" s="9">
        <v>0</v>
      </c>
      <c r="C248" s="9">
        <v>2</v>
      </c>
      <c r="D248" s="9">
        <v>20</v>
      </c>
      <c r="E248" s="9">
        <v>40</v>
      </c>
      <c r="F248" s="9">
        <v>50</v>
      </c>
      <c r="G248" s="9">
        <v>39</v>
      </c>
      <c r="H248" s="9">
        <v>11</v>
      </c>
    </row>
    <row r="249" spans="1:9" x14ac:dyDescent="0.2">
      <c r="A249" s="15" t="s">
        <v>230</v>
      </c>
      <c r="B249" s="9">
        <v>180</v>
      </c>
      <c r="C249" s="9">
        <v>345</v>
      </c>
      <c r="D249" s="9">
        <v>310</v>
      </c>
      <c r="E249" s="9">
        <v>410</v>
      </c>
      <c r="F249" s="9">
        <v>500</v>
      </c>
      <c r="G249" s="9">
        <v>500</v>
      </c>
      <c r="H249" s="9">
        <v>287</v>
      </c>
    </row>
    <row r="250" spans="1:9" x14ac:dyDescent="0.2">
      <c r="A250" s="15" t="s">
        <v>232</v>
      </c>
      <c r="B250" s="9">
        <v>0</v>
      </c>
      <c r="C250" s="9">
        <v>0</v>
      </c>
      <c r="D250" s="9">
        <v>10</v>
      </c>
      <c r="E250" s="9">
        <v>8</v>
      </c>
      <c r="F250" s="9">
        <v>20</v>
      </c>
      <c r="G250" s="9">
        <v>23</v>
      </c>
      <c r="H250" s="9">
        <v>26</v>
      </c>
    </row>
    <row r="251" spans="1:9" x14ac:dyDescent="0.2">
      <c r="A251" s="15" t="s">
        <v>150</v>
      </c>
      <c r="B251" s="9">
        <v>0</v>
      </c>
      <c r="C251" s="9">
        <v>0</v>
      </c>
      <c r="D251" s="9">
        <v>25</v>
      </c>
      <c r="E251" s="9">
        <v>25</v>
      </c>
      <c r="F251" s="9">
        <v>35</v>
      </c>
      <c r="G251" s="9">
        <v>35</v>
      </c>
      <c r="H251" s="9">
        <v>35</v>
      </c>
    </row>
    <row r="252" spans="1:9" x14ac:dyDescent="0.2">
      <c r="A252" s="21"/>
      <c r="B252" s="9"/>
      <c r="C252" s="9"/>
      <c r="D252" s="9"/>
      <c r="E252" s="9"/>
      <c r="F252" s="9"/>
      <c r="G252" s="9"/>
      <c r="H252" s="9"/>
    </row>
    <row r="253" spans="1:9" x14ac:dyDescent="0.2">
      <c r="A253" s="21"/>
      <c r="B253" s="9"/>
      <c r="C253" s="9"/>
      <c r="D253" s="9"/>
      <c r="E253" s="9"/>
      <c r="F253" s="9"/>
      <c r="G253" s="9"/>
      <c r="H253" s="9"/>
    </row>
    <row r="254" spans="1:9" ht="38.25" x14ac:dyDescent="0.2">
      <c r="A254" s="23" t="s">
        <v>296</v>
      </c>
      <c r="B254" s="23" t="s">
        <v>268</v>
      </c>
      <c r="C254" s="23" t="s">
        <v>269</v>
      </c>
      <c r="D254" s="23" t="s">
        <v>270</v>
      </c>
      <c r="E254" s="23" t="s">
        <v>271</v>
      </c>
      <c r="F254" s="23" t="s">
        <v>272</v>
      </c>
      <c r="G254" s="23" t="s">
        <v>273</v>
      </c>
      <c r="H254" s="23" t="s">
        <v>274</v>
      </c>
      <c r="I254" s="23" t="s">
        <v>297</v>
      </c>
    </row>
    <row r="255" spans="1:9" x14ac:dyDescent="0.2">
      <c r="A255" s="9" t="s">
        <v>196</v>
      </c>
      <c r="B255" s="9">
        <v>30</v>
      </c>
      <c r="C255" s="9">
        <v>140</v>
      </c>
      <c r="D255" s="9">
        <v>140</v>
      </c>
      <c r="E255" s="9">
        <v>255</v>
      </c>
      <c r="F255" s="9">
        <v>250</v>
      </c>
      <c r="G255" s="9">
        <v>286</v>
      </c>
      <c r="H255" s="9">
        <v>216</v>
      </c>
      <c r="I255">
        <f t="shared" ref="I255:I282" si="5">H255-G255</f>
        <v>-70</v>
      </c>
    </row>
    <row r="256" spans="1:9" x14ac:dyDescent="0.2">
      <c r="A256" s="9" t="s">
        <v>200</v>
      </c>
      <c r="B256" s="9">
        <v>300</v>
      </c>
      <c r="C256" s="9">
        <v>370</v>
      </c>
      <c r="D256" s="9">
        <v>410</v>
      </c>
      <c r="E256" s="9">
        <v>575</v>
      </c>
      <c r="F256" s="9">
        <v>530</v>
      </c>
      <c r="G256" s="9">
        <v>520</v>
      </c>
      <c r="H256" s="9">
        <v>182</v>
      </c>
      <c r="I256">
        <f t="shared" si="5"/>
        <v>-338</v>
      </c>
    </row>
    <row r="257" spans="1:23" x14ac:dyDescent="0.2">
      <c r="A257" s="9" t="s">
        <v>202</v>
      </c>
      <c r="B257" s="9">
        <v>100</v>
      </c>
      <c r="C257" s="9">
        <v>420</v>
      </c>
      <c r="D257" s="9">
        <v>510</v>
      </c>
      <c r="E257" s="9">
        <v>540</v>
      </c>
      <c r="F257" s="9">
        <v>610</v>
      </c>
      <c r="G257" s="9">
        <v>598</v>
      </c>
      <c r="H257" s="9">
        <v>383</v>
      </c>
      <c r="I257">
        <f t="shared" si="5"/>
        <v>-215</v>
      </c>
    </row>
    <row r="258" spans="1:23" x14ac:dyDescent="0.2">
      <c r="A258" s="18" t="s">
        <v>203</v>
      </c>
      <c r="B258" s="18">
        <v>2500</v>
      </c>
      <c r="C258" s="18">
        <v>2500</v>
      </c>
      <c r="D258" s="18">
        <v>2830</v>
      </c>
      <c r="E258" s="18">
        <v>2830</v>
      </c>
      <c r="F258" s="18">
        <v>2905</v>
      </c>
      <c r="G258" s="18">
        <v>556</v>
      </c>
      <c r="H258" s="18">
        <v>950</v>
      </c>
      <c r="I258">
        <f t="shared" si="5"/>
        <v>394</v>
      </c>
      <c r="J258" s="23"/>
      <c r="K258" s="23"/>
      <c r="L258" s="23"/>
      <c r="M258" s="23"/>
      <c r="N258" s="23"/>
      <c r="O258" s="23"/>
      <c r="P258" s="23"/>
      <c r="Q258" s="23"/>
      <c r="R258" s="23"/>
      <c r="S258" s="23"/>
      <c r="T258" s="23"/>
      <c r="U258" s="23"/>
      <c r="V258" s="23"/>
      <c r="W258" s="23"/>
    </row>
    <row r="259" spans="1:23" x14ac:dyDescent="0.2">
      <c r="A259" s="9" t="s">
        <v>204</v>
      </c>
      <c r="B259" s="9">
        <v>130</v>
      </c>
      <c r="C259" s="9">
        <v>190</v>
      </c>
      <c r="D259" s="9">
        <v>270</v>
      </c>
      <c r="E259" s="9">
        <v>295</v>
      </c>
      <c r="F259" s="9">
        <v>290</v>
      </c>
      <c r="G259" s="9">
        <v>312</v>
      </c>
      <c r="H259" s="9">
        <v>190</v>
      </c>
      <c r="I259">
        <f t="shared" si="5"/>
        <v>-122</v>
      </c>
    </row>
    <row r="260" spans="1:23" x14ac:dyDescent="0.2">
      <c r="A260" s="9" t="s">
        <v>205</v>
      </c>
      <c r="B260" s="9">
        <v>150</v>
      </c>
      <c r="C260" s="9">
        <v>135</v>
      </c>
      <c r="D260" s="9">
        <v>415</v>
      </c>
      <c r="E260" s="9">
        <v>440</v>
      </c>
      <c r="F260" s="9">
        <v>470</v>
      </c>
      <c r="G260" s="9">
        <v>626</v>
      </c>
      <c r="H260" s="9">
        <v>188</v>
      </c>
      <c r="I260">
        <f t="shared" si="5"/>
        <v>-438</v>
      </c>
    </row>
    <row r="261" spans="1:23" x14ac:dyDescent="0.2">
      <c r="A261" s="9" t="s">
        <v>206</v>
      </c>
      <c r="B261" s="9">
        <v>400</v>
      </c>
      <c r="C261" s="9">
        <v>780</v>
      </c>
      <c r="D261" s="9">
        <v>700</v>
      </c>
      <c r="E261" s="9">
        <v>750</v>
      </c>
      <c r="F261" s="9">
        <v>750</v>
      </c>
      <c r="G261" s="9">
        <v>750</v>
      </c>
      <c r="H261" s="9">
        <v>522</v>
      </c>
      <c r="I261">
        <f t="shared" si="5"/>
        <v>-228</v>
      </c>
    </row>
    <row r="262" spans="1:23" x14ac:dyDescent="0.2">
      <c r="A262" s="9" t="s">
        <v>208</v>
      </c>
      <c r="B262" s="9">
        <v>90</v>
      </c>
      <c r="C262" s="9">
        <v>130</v>
      </c>
      <c r="D262" s="9">
        <v>130</v>
      </c>
      <c r="E262" s="9">
        <v>150</v>
      </c>
      <c r="F262" s="9">
        <v>160</v>
      </c>
      <c r="G262" s="9">
        <v>154</v>
      </c>
      <c r="H262" s="9">
        <v>163</v>
      </c>
      <c r="I262">
        <f t="shared" si="5"/>
        <v>9</v>
      </c>
    </row>
    <row r="263" spans="1:23" x14ac:dyDescent="0.2">
      <c r="A263" s="9" t="s">
        <v>209</v>
      </c>
      <c r="B263" s="9">
        <v>1000</v>
      </c>
      <c r="C263" s="9">
        <v>1515</v>
      </c>
      <c r="D263" s="9">
        <v>2780</v>
      </c>
      <c r="E263" s="9">
        <v>3750</v>
      </c>
      <c r="F263" s="9">
        <v>4000</v>
      </c>
      <c r="G263" s="9">
        <v>3916</v>
      </c>
      <c r="H263" s="9">
        <v>455</v>
      </c>
      <c r="I263">
        <f t="shared" si="5"/>
        <v>-3461</v>
      </c>
    </row>
    <row r="264" spans="1:23" x14ac:dyDescent="0.2">
      <c r="A264" s="9" t="s">
        <v>47</v>
      </c>
      <c r="B264" s="9">
        <v>3000</v>
      </c>
      <c r="C264" s="9">
        <v>3210</v>
      </c>
      <c r="D264" s="9">
        <v>3460</v>
      </c>
      <c r="E264" s="9">
        <v>4415</v>
      </c>
      <c r="F264" s="9">
        <v>4920</v>
      </c>
      <c r="G264" s="9">
        <v>4818</v>
      </c>
      <c r="H264" s="9">
        <v>4400</v>
      </c>
      <c r="I264">
        <f t="shared" si="5"/>
        <v>-418</v>
      </c>
    </row>
    <row r="265" spans="1:23" x14ac:dyDescent="0.2">
      <c r="A265" s="9" t="s">
        <v>210</v>
      </c>
      <c r="B265" s="9">
        <v>170</v>
      </c>
      <c r="C265" s="9">
        <v>150</v>
      </c>
      <c r="D265" s="9">
        <v>140</v>
      </c>
      <c r="E265" s="9">
        <v>15</v>
      </c>
      <c r="F265" s="9">
        <v>135</v>
      </c>
      <c r="G265" s="9">
        <v>154</v>
      </c>
      <c r="H265" s="9">
        <v>3</v>
      </c>
      <c r="I265">
        <f t="shared" si="5"/>
        <v>-151</v>
      </c>
    </row>
    <row r="266" spans="1:23" x14ac:dyDescent="0.2">
      <c r="A266" s="9" t="s">
        <v>211</v>
      </c>
      <c r="B266" s="9">
        <v>180</v>
      </c>
      <c r="C266" s="9">
        <v>230</v>
      </c>
      <c r="D266" s="9">
        <v>360</v>
      </c>
      <c r="E266" s="9">
        <v>315</v>
      </c>
      <c r="F266" s="9">
        <v>520</v>
      </c>
      <c r="G266" s="9">
        <v>413</v>
      </c>
      <c r="H266" s="9">
        <v>364</v>
      </c>
      <c r="I266">
        <f t="shared" si="5"/>
        <v>-49</v>
      </c>
    </row>
    <row r="267" spans="1:23" x14ac:dyDescent="0.2">
      <c r="A267" s="9" t="s">
        <v>212</v>
      </c>
      <c r="B267" s="9">
        <v>5</v>
      </c>
      <c r="C267" s="9">
        <v>10</v>
      </c>
      <c r="D267" s="9">
        <v>8</v>
      </c>
      <c r="E267" s="9">
        <v>3</v>
      </c>
      <c r="F267" s="9">
        <v>5</v>
      </c>
      <c r="G267" s="9">
        <v>4</v>
      </c>
      <c r="H267" s="9">
        <v>3</v>
      </c>
      <c r="I267">
        <f t="shared" si="5"/>
        <v>-1</v>
      </c>
    </row>
    <row r="268" spans="1:23" x14ac:dyDescent="0.2">
      <c r="A268" s="9" t="s">
        <v>48</v>
      </c>
      <c r="B268" s="9">
        <v>1950</v>
      </c>
      <c r="C268" s="9">
        <v>2880</v>
      </c>
      <c r="D268" s="9">
        <v>2350</v>
      </c>
      <c r="E268" s="9">
        <v>3150</v>
      </c>
      <c r="F268" s="9">
        <v>3770</v>
      </c>
      <c r="G268" s="9">
        <v>3952</v>
      </c>
      <c r="H268" s="9">
        <v>3034</v>
      </c>
      <c r="I268">
        <f t="shared" si="5"/>
        <v>-918</v>
      </c>
    </row>
    <row r="269" spans="1:23" x14ac:dyDescent="0.2">
      <c r="A269" s="9" t="s">
        <v>215</v>
      </c>
      <c r="B269" s="9">
        <v>35</v>
      </c>
      <c r="C269" s="9">
        <v>100</v>
      </c>
      <c r="D269" s="9">
        <v>160</v>
      </c>
      <c r="E269" s="9">
        <v>175</v>
      </c>
      <c r="F269" s="9">
        <v>135</v>
      </c>
      <c r="G269" s="9">
        <v>175</v>
      </c>
      <c r="H269" s="9">
        <v>26</v>
      </c>
      <c r="I269">
        <f t="shared" si="5"/>
        <v>-149</v>
      </c>
    </row>
    <row r="270" spans="1:23" x14ac:dyDescent="0.2">
      <c r="A270" s="9" t="s">
        <v>216</v>
      </c>
      <c r="B270" s="9">
        <v>130</v>
      </c>
      <c r="C270" s="9">
        <v>260</v>
      </c>
      <c r="D270" s="9">
        <v>200</v>
      </c>
      <c r="E270" s="9">
        <v>165</v>
      </c>
      <c r="F270" s="9">
        <v>180</v>
      </c>
      <c r="G270" s="9">
        <v>237</v>
      </c>
      <c r="H270" s="9">
        <v>244</v>
      </c>
      <c r="I270">
        <f t="shared" si="5"/>
        <v>7</v>
      </c>
    </row>
    <row r="271" spans="1:23" x14ac:dyDescent="0.2">
      <c r="A271" s="9" t="s">
        <v>217</v>
      </c>
      <c r="B271" s="9">
        <v>10</v>
      </c>
      <c r="C271" s="9">
        <v>9</v>
      </c>
      <c r="D271" s="9">
        <v>9</v>
      </c>
      <c r="E271" s="9">
        <v>9</v>
      </c>
      <c r="F271" s="9">
        <v>9</v>
      </c>
      <c r="G271" s="9">
        <v>11</v>
      </c>
      <c r="H271" s="9">
        <v>10</v>
      </c>
      <c r="I271">
        <f t="shared" si="5"/>
        <v>-1</v>
      </c>
    </row>
    <row r="272" spans="1:23" x14ac:dyDescent="0.2">
      <c r="A272" s="18" t="s">
        <v>222</v>
      </c>
      <c r="B272" s="18">
        <v>2200</v>
      </c>
      <c r="C272" s="18">
        <v>1650</v>
      </c>
      <c r="D272" s="18">
        <v>1770</v>
      </c>
      <c r="E272" s="18">
        <v>1940</v>
      </c>
      <c r="F272" s="18">
        <v>195</v>
      </c>
      <c r="G272" s="18">
        <v>166</v>
      </c>
      <c r="H272" s="18">
        <v>500</v>
      </c>
      <c r="I272">
        <f t="shared" si="5"/>
        <v>334</v>
      </c>
      <c r="J272" s="23"/>
      <c r="K272" s="23"/>
      <c r="L272" s="23"/>
      <c r="M272" s="23"/>
      <c r="N272" s="23"/>
      <c r="O272" s="23"/>
      <c r="P272" s="23"/>
      <c r="Q272" s="23"/>
      <c r="R272" s="23"/>
      <c r="S272" s="23"/>
      <c r="T272" s="23"/>
      <c r="U272" s="23"/>
      <c r="V272" s="23"/>
      <c r="W272" s="23"/>
    </row>
    <row r="273" spans="1:23" x14ac:dyDescent="0.2">
      <c r="A273" s="9" t="s">
        <v>224</v>
      </c>
      <c r="B273" s="9">
        <v>350</v>
      </c>
      <c r="C273" s="9">
        <v>495</v>
      </c>
      <c r="D273" s="9">
        <v>490</v>
      </c>
      <c r="E273" s="9">
        <v>500</v>
      </c>
      <c r="F273" s="9">
        <v>415</v>
      </c>
      <c r="G273" s="9">
        <v>433</v>
      </c>
      <c r="H273" s="9">
        <v>166</v>
      </c>
      <c r="I273">
        <f t="shared" si="5"/>
        <v>-267</v>
      </c>
    </row>
    <row r="274" spans="1:23" x14ac:dyDescent="0.2">
      <c r="A274" s="9" t="s">
        <v>49</v>
      </c>
      <c r="B274" s="9">
        <v>160</v>
      </c>
      <c r="C274" s="9">
        <v>1100</v>
      </c>
      <c r="D274" s="9">
        <v>1590</v>
      </c>
      <c r="E274" s="9">
        <v>1955</v>
      </c>
      <c r="F274" s="9">
        <v>2490</v>
      </c>
      <c r="G274" s="9">
        <v>2475</v>
      </c>
      <c r="H274" s="9">
        <v>1741</v>
      </c>
      <c r="I274">
        <f t="shared" si="5"/>
        <v>-734</v>
      </c>
    </row>
    <row r="275" spans="1:23" x14ac:dyDescent="0.2">
      <c r="A275" s="18" t="s">
        <v>225</v>
      </c>
      <c r="B275" s="18">
        <v>150</v>
      </c>
      <c r="C275" s="18">
        <v>160</v>
      </c>
      <c r="D275" s="18">
        <v>30</v>
      </c>
      <c r="E275" s="18">
        <v>105</v>
      </c>
      <c r="F275" s="18">
        <v>115</v>
      </c>
      <c r="G275" s="18">
        <v>118</v>
      </c>
      <c r="H275" s="18">
        <v>165</v>
      </c>
      <c r="I275">
        <f t="shared" si="5"/>
        <v>47</v>
      </c>
      <c r="J275" s="23"/>
      <c r="K275" s="23"/>
      <c r="L275" s="23"/>
      <c r="M275" s="23"/>
      <c r="N275" s="23"/>
      <c r="O275" s="23"/>
      <c r="P275" s="23"/>
      <c r="Q275" s="23"/>
      <c r="R275" s="23"/>
      <c r="S275" s="23"/>
      <c r="T275" s="23"/>
      <c r="U275" s="23"/>
      <c r="V275" s="23"/>
      <c r="W275" s="23"/>
    </row>
    <row r="276" spans="1:23" x14ac:dyDescent="0.2">
      <c r="A276" s="9" t="s">
        <v>52</v>
      </c>
      <c r="B276" s="9">
        <v>750</v>
      </c>
      <c r="C276" s="9">
        <v>535</v>
      </c>
      <c r="D276" s="9">
        <v>900</v>
      </c>
      <c r="E276" s="9">
        <v>945</v>
      </c>
      <c r="F276" s="9">
        <v>1695</v>
      </c>
      <c r="G276" s="9">
        <v>1876</v>
      </c>
      <c r="H276" s="9">
        <v>1521</v>
      </c>
      <c r="I276">
        <f t="shared" si="5"/>
        <v>-355</v>
      </c>
    </row>
    <row r="277" spans="1:23" x14ac:dyDescent="0.2">
      <c r="A277" s="9" t="s">
        <v>227</v>
      </c>
      <c r="B277" s="9">
        <v>60</v>
      </c>
      <c r="C277" s="9">
        <v>70</v>
      </c>
      <c r="D277" s="9">
        <v>120</v>
      </c>
      <c r="E277" s="9">
        <v>240</v>
      </c>
      <c r="F277" s="9">
        <v>300</v>
      </c>
      <c r="G277" s="9">
        <v>329</v>
      </c>
      <c r="H277" s="9">
        <v>229</v>
      </c>
      <c r="I277">
        <f t="shared" si="5"/>
        <v>-100</v>
      </c>
    </row>
    <row r="278" spans="1:23" x14ac:dyDescent="0.2">
      <c r="A278" s="9" t="s">
        <v>228</v>
      </c>
      <c r="B278" s="9">
        <v>50</v>
      </c>
      <c r="C278" s="9">
        <v>70</v>
      </c>
      <c r="D278" s="9">
        <v>70</v>
      </c>
      <c r="E278" s="9">
        <v>70</v>
      </c>
      <c r="F278" s="9">
        <v>80</v>
      </c>
      <c r="G278" s="9">
        <v>79</v>
      </c>
      <c r="H278" s="9">
        <v>60</v>
      </c>
      <c r="I278">
        <f t="shared" si="5"/>
        <v>-19</v>
      </c>
    </row>
    <row r="279" spans="1:23" x14ac:dyDescent="0.2">
      <c r="A279" s="9" t="s">
        <v>229</v>
      </c>
      <c r="B279" s="9">
        <v>550</v>
      </c>
      <c r="C279" s="9">
        <v>740</v>
      </c>
      <c r="D279" s="9">
        <v>780</v>
      </c>
      <c r="E279" s="9">
        <v>1070</v>
      </c>
      <c r="F279" s="9">
        <v>1470</v>
      </c>
      <c r="G279" s="9">
        <v>1488</v>
      </c>
      <c r="H279" s="9">
        <v>863</v>
      </c>
      <c r="I279">
        <f t="shared" si="5"/>
        <v>-625</v>
      </c>
    </row>
    <row r="280" spans="1:23" x14ac:dyDescent="0.2">
      <c r="A280" s="9" t="s">
        <v>53</v>
      </c>
      <c r="B280" s="9">
        <v>800</v>
      </c>
      <c r="C280" s="9">
        <v>675</v>
      </c>
      <c r="D280" s="9">
        <v>700</v>
      </c>
      <c r="E280" s="9">
        <v>1755</v>
      </c>
      <c r="F280" s="9">
        <v>1825</v>
      </c>
      <c r="G280" s="9">
        <v>1845</v>
      </c>
      <c r="H280" s="9">
        <v>1101</v>
      </c>
      <c r="I280">
        <f t="shared" si="5"/>
        <v>-744</v>
      </c>
    </row>
    <row r="281" spans="1:23" x14ac:dyDescent="0.2">
      <c r="A281" s="9" t="s">
        <v>46</v>
      </c>
      <c r="B281" s="9">
        <v>5200</v>
      </c>
      <c r="C281" s="9">
        <v>7800</v>
      </c>
      <c r="D281" s="9">
        <v>8300</v>
      </c>
      <c r="E281" s="9">
        <v>9500</v>
      </c>
      <c r="F281" s="9">
        <v>9500</v>
      </c>
      <c r="G281" s="9">
        <v>9500</v>
      </c>
      <c r="H281" s="9">
        <v>8065</v>
      </c>
      <c r="I281">
        <f t="shared" si="5"/>
        <v>-1435</v>
      </c>
    </row>
    <row r="282" spans="1:23" x14ac:dyDescent="0.2">
      <c r="A282" s="9" t="s">
        <v>44</v>
      </c>
      <c r="B282" s="9">
        <v>14000</v>
      </c>
      <c r="C282" s="9">
        <v>15000</v>
      </c>
      <c r="D282" s="9">
        <v>24900</v>
      </c>
      <c r="E282" s="9">
        <v>47085</v>
      </c>
      <c r="F282" s="9">
        <v>90000</v>
      </c>
      <c r="G282" s="9">
        <v>90000</v>
      </c>
      <c r="H282" s="9">
        <v>68000</v>
      </c>
      <c r="I282">
        <f t="shared" si="5"/>
        <v>-22000</v>
      </c>
    </row>
    <row r="283" spans="1:23" x14ac:dyDescent="0.2">
      <c r="A283" s="9"/>
      <c r="B283" s="9"/>
      <c r="C283" s="9"/>
      <c r="D283" s="9"/>
      <c r="E283" s="9"/>
      <c r="F283" s="9"/>
      <c r="G283" s="9"/>
      <c r="H283" s="9"/>
    </row>
    <row r="284" spans="1:23" x14ac:dyDescent="0.2">
      <c r="A284" s="9"/>
      <c r="B284" s="9"/>
      <c r="C284" s="9"/>
      <c r="D284" s="9"/>
      <c r="E284" s="9"/>
      <c r="F284" s="9"/>
      <c r="G284" s="9"/>
      <c r="H284" s="9"/>
    </row>
    <row r="285" spans="1:23" x14ac:dyDescent="0.2">
      <c r="A285" s="9"/>
      <c r="B285" s="9"/>
      <c r="C285" s="9"/>
      <c r="D285" s="9"/>
      <c r="E285" s="9"/>
      <c r="F285" s="9"/>
      <c r="G285" s="9"/>
      <c r="H285" s="9"/>
    </row>
    <row r="286" spans="1:23" x14ac:dyDescent="0.2">
      <c r="A286" s="23" t="s">
        <v>267</v>
      </c>
      <c r="B286" s="23" t="s">
        <v>81</v>
      </c>
      <c r="C286" s="23" t="s">
        <v>79</v>
      </c>
      <c r="D286" s="23" t="s">
        <v>77</v>
      </c>
      <c r="E286" s="23" t="s">
        <v>75</v>
      </c>
      <c r="F286" s="23" t="s">
        <v>73</v>
      </c>
      <c r="G286" s="23" t="s">
        <v>71</v>
      </c>
      <c r="H286" s="23" t="s">
        <v>69</v>
      </c>
    </row>
    <row r="287" spans="1:23" x14ac:dyDescent="0.2">
      <c r="A287" s="21" t="s">
        <v>298</v>
      </c>
      <c r="B287" s="9">
        <v>0</v>
      </c>
      <c r="C287" s="9">
        <v>0</v>
      </c>
      <c r="D287" s="9">
        <v>0</v>
      </c>
      <c r="E287" s="9">
        <v>10</v>
      </c>
      <c r="F287" s="9">
        <v>45</v>
      </c>
      <c r="G287" s="9">
        <v>55</v>
      </c>
      <c r="H287" s="9">
        <v>79</v>
      </c>
    </row>
    <row r="288" spans="1:23" x14ac:dyDescent="0.2">
      <c r="A288" s="21" t="s">
        <v>203</v>
      </c>
      <c r="B288" s="9">
        <v>2500</v>
      </c>
      <c r="C288" s="9">
        <v>2500</v>
      </c>
      <c r="D288" s="9">
        <v>2830</v>
      </c>
      <c r="E288" s="9">
        <v>2830</v>
      </c>
      <c r="F288" s="9">
        <v>2905</v>
      </c>
      <c r="G288" s="9">
        <v>556</v>
      </c>
      <c r="H288" s="9">
        <v>950</v>
      </c>
    </row>
    <row r="289" spans="1:8" x14ac:dyDescent="0.2">
      <c r="A289" s="31" t="s">
        <v>50</v>
      </c>
      <c r="B289" s="18">
        <v>0</v>
      </c>
      <c r="C289" s="18">
        <v>1</v>
      </c>
      <c r="D289" s="18">
        <v>1</v>
      </c>
      <c r="E289" s="18">
        <v>175</v>
      </c>
      <c r="F289" s="18">
        <v>925</v>
      </c>
      <c r="G289" s="18">
        <v>935</v>
      </c>
      <c r="H289" s="18">
        <v>1561</v>
      </c>
    </row>
    <row r="290" spans="1:8" x14ac:dyDescent="0.2">
      <c r="A290" s="21" t="s">
        <v>222</v>
      </c>
      <c r="B290" s="9">
        <v>2200</v>
      </c>
      <c r="C290" s="9">
        <v>1650</v>
      </c>
      <c r="D290" s="9">
        <v>1770</v>
      </c>
      <c r="E290" s="9">
        <v>1940</v>
      </c>
      <c r="F290" s="9">
        <v>195</v>
      </c>
      <c r="G290" s="9">
        <v>166</v>
      </c>
      <c r="H290" s="9">
        <v>500</v>
      </c>
    </row>
    <row r="291" spans="1:8" x14ac:dyDescent="0.2">
      <c r="A291" s="21" t="s">
        <v>225</v>
      </c>
      <c r="B291" s="9">
        <v>150</v>
      </c>
      <c r="C291" s="9">
        <v>160</v>
      </c>
      <c r="D291" s="9">
        <v>30</v>
      </c>
      <c r="E291" s="9">
        <v>105</v>
      </c>
      <c r="F291" s="9">
        <v>115</v>
      </c>
      <c r="G291" s="9">
        <v>118</v>
      </c>
      <c r="H291" s="9">
        <v>165</v>
      </c>
    </row>
    <row r="292" spans="1:8" x14ac:dyDescent="0.2">
      <c r="C292" s="9"/>
      <c r="D292" s="9"/>
      <c r="E292" s="9"/>
      <c r="F292" s="9"/>
      <c r="G292" s="9"/>
      <c r="H292" s="9"/>
    </row>
    <row r="293" spans="1:8" x14ac:dyDescent="0.2">
      <c r="C293" s="9"/>
      <c r="D293" s="9"/>
      <c r="E293" s="9"/>
      <c r="F293" s="9"/>
      <c r="G293" s="9"/>
      <c r="H293" s="9"/>
    </row>
    <row r="294" spans="1:8" x14ac:dyDescent="0.2">
      <c r="C294" s="9"/>
      <c r="D294" s="9"/>
      <c r="E294" s="9"/>
      <c r="F294" s="9"/>
      <c r="G294" s="9"/>
      <c r="H294" s="9"/>
    </row>
    <row r="295" spans="1:8" x14ac:dyDescent="0.2">
      <c r="C295" s="9"/>
      <c r="D295" s="9"/>
      <c r="E295" s="9"/>
      <c r="F295" s="9"/>
      <c r="G295" s="9"/>
      <c r="H295" s="9"/>
    </row>
    <row r="296" spans="1:8" x14ac:dyDescent="0.2">
      <c r="C296" s="9"/>
      <c r="D296" s="9"/>
      <c r="E296" s="9"/>
      <c r="F296" s="9"/>
      <c r="G296" s="9"/>
      <c r="H296" s="9"/>
    </row>
    <row r="297" spans="1:8" x14ac:dyDescent="0.2">
      <c r="C297" s="9"/>
      <c r="D297" s="9"/>
      <c r="E297" s="9"/>
      <c r="F297" s="9"/>
      <c r="G297" s="9"/>
      <c r="H297" s="9"/>
    </row>
    <row r="298" spans="1:8" x14ac:dyDescent="0.2">
      <c r="C298" s="9"/>
      <c r="D298" s="9"/>
      <c r="E298" s="9"/>
      <c r="F298" s="9"/>
      <c r="G298" s="9"/>
      <c r="H298" s="9"/>
    </row>
    <row r="299" spans="1:8" x14ac:dyDescent="0.2">
      <c r="C299" s="9"/>
      <c r="D299" s="9"/>
      <c r="E299" s="9"/>
      <c r="F299" s="9"/>
      <c r="G299" s="9"/>
      <c r="H299" s="9"/>
    </row>
    <row r="300" spans="1:8" x14ac:dyDescent="0.2">
      <c r="C300" s="9"/>
      <c r="D300" s="9"/>
      <c r="E300" s="9"/>
      <c r="F300" s="9"/>
      <c r="G300" s="9"/>
      <c r="H300" s="9"/>
    </row>
    <row r="301" spans="1:8" x14ac:dyDescent="0.2">
      <c r="C301" s="9"/>
      <c r="D301" s="9"/>
      <c r="E301" s="9"/>
      <c r="F301" s="9"/>
      <c r="G301" s="9"/>
      <c r="H301" s="9"/>
    </row>
    <row r="302" spans="1:8" x14ac:dyDescent="0.2">
      <c r="C302" s="9"/>
      <c r="D302" s="9"/>
      <c r="E302" s="9"/>
      <c r="F302" s="9"/>
      <c r="G302" s="9"/>
      <c r="H302" s="9"/>
    </row>
    <row r="303" spans="1:8" x14ac:dyDescent="0.2">
      <c r="C303" s="9"/>
      <c r="D303" s="9"/>
      <c r="E303" s="9"/>
      <c r="F303" s="9"/>
      <c r="G303" s="9"/>
      <c r="H303" s="9"/>
    </row>
    <row r="304" spans="1:8" x14ac:dyDescent="0.2">
      <c r="C304" s="9"/>
      <c r="D304" s="9"/>
      <c r="E304" s="9"/>
      <c r="F304" s="9"/>
      <c r="G304" s="9"/>
      <c r="H304" s="9"/>
    </row>
    <row r="305" spans="1:8" x14ac:dyDescent="0.2">
      <c r="C305" s="18"/>
      <c r="D305" s="18"/>
      <c r="E305" s="18"/>
      <c r="F305" s="18"/>
      <c r="G305" s="18"/>
      <c r="H305" s="18"/>
    </row>
    <row r="306" spans="1:8" x14ac:dyDescent="0.2">
      <c r="C306" s="9"/>
      <c r="D306" s="9"/>
      <c r="E306" s="9"/>
      <c r="F306" s="9"/>
      <c r="G306" s="9"/>
      <c r="H306" s="9"/>
    </row>
    <row r="307" spans="1:8" x14ac:dyDescent="0.2">
      <c r="C307" s="9"/>
      <c r="D307" s="9"/>
      <c r="E307" s="9"/>
      <c r="F307" s="9"/>
      <c r="G307" s="9"/>
      <c r="H307" s="9"/>
    </row>
    <row r="308" spans="1:8" x14ac:dyDescent="0.2">
      <c r="A308" s="21"/>
      <c r="B308" s="9"/>
      <c r="C308" s="9"/>
      <c r="D308" s="9"/>
      <c r="E308" s="9"/>
      <c r="F308" s="9"/>
      <c r="G308" s="9"/>
      <c r="H308" s="9"/>
    </row>
    <row r="309" spans="1:8" x14ac:dyDescent="0.2">
      <c r="A309" s="21"/>
      <c r="B309" s="9"/>
      <c r="C309" s="9"/>
      <c r="D309" s="9"/>
      <c r="E309" s="9"/>
      <c r="F309" s="9"/>
      <c r="G309" s="9"/>
      <c r="H309" s="9"/>
    </row>
    <row r="310" spans="1:8" x14ac:dyDescent="0.2">
      <c r="A310" s="21"/>
      <c r="B310" s="9"/>
      <c r="C310" s="9"/>
      <c r="D310" s="9"/>
      <c r="E310" s="9"/>
      <c r="F310" s="9"/>
      <c r="G310" s="9"/>
      <c r="H310" s="9"/>
    </row>
    <row r="311" spans="1:8" x14ac:dyDescent="0.2">
      <c r="C311" s="9"/>
      <c r="D311" s="9"/>
      <c r="E311" s="9"/>
      <c r="F311" s="9"/>
      <c r="G311" s="9"/>
      <c r="H311" s="9"/>
    </row>
    <row r="312" spans="1:8" x14ac:dyDescent="0.2">
      <c r="A312" s="21"/>
      <c r="B312" s="9"/>
      <c r="C312" s="9"/>
      <c r="D312" s="9"/>
      <c r="E312" s="9"/>
      <c r="F312" s="9"/>
      <c r="G312" s="9"/>
      <c r="H312" s="9"/>
    </row>
    <row r="313" spans="1:8" x14ac:dyDescent="0.2">
      <c r="A313" s="21"/>
      <c r="B313" s="9"/>
      <c r="C313" s="9"/>
      <c r="D313" s="9"/>
      <c r="E313" s="9"/>
      <c r="F313" s="9"/>
      <c r="G313" s="9"/>
      <c r="H313" s="9"/>
    </row>
    <row r="314" spans="1:8" x14ac:dyDescent="0.2">
      <c r="A314" s="21"/>
      <c r="B314" s="9"/>
      <c r="C314" s="9"/>
      <c r="D314" s="9"/>
      <c r="E314" s="9"/>
      <c r="F314" s="9"/>
      <c r="G314" s="9"/>
      <c r="H314" s="9"/>
    </row>
    <row r="315" spans="1:8" x14ac:dyDescent="0.2">
      <c r="A315" s="21"/>
      <c r="B315" s="9"/>
      <c r="C315" s="9"/>
      <c r="D315" s="9"/>
      <c r="E315" s="9"/>
      <c r="F315" s="9"/>
      <c r="G315" s="9"/>
      <c r="H315" s="9"/>
    </row>
    <row r="316" spans="1:8" x14ac:dyDescent="0.2">
      <c r="A316" s="21"/>
      <c r="B316" s="9"/>
      <c r="C316" s="9"/>
      <c r="D316" s="9"/>
      <c r="E316" s="9"/>
      <c r="F316" s="9"/>
      <c r="G316" s="9"/>
      <c r="H316" s="9"/>
    </row>
    <row r="317" spans="1:8" x14ac:dyDescent="0.2">
      <c r="A317" s="21"/>
      <c r="B317" s="9"/>
      <c r="C317" s="9"/>
      <c r="D317" s="9"/>
      <c r="E317" s="9"/>
      <c r="F317" s="9"/>
      <c r="G317" s="9"/>
      <c r="H317" s="9"/>
    </row>
    <row r="318" spans="1:8" x14ac:dyDescent="0.2">
      <c r="A318" s="21"/>
      <c r="B318" s="9"/>
      <c r="C318" s="9"/>
      <c r="D318" s="9"/>
      <c r="E318" s="9"/>
      <c r="F318" s="9"/>
      <c r="G318" s="9"/>
      <c r="H318" s="9"/>
    </row>
    <row r="319" spans="1:8" x14ac:dyDescent="0.2">
      <c r="A319" s="21"/>
      <c r="B319" s="9"/>
      <c r="C319" s="9"/>
      <c r="D319" s="9"/>
      <c r="E319" s="9"/>
      <c r="F319" s="9"/>
      <c r="G319" s="9"/>
      <c r="H319" s="9"/>
    </row>
    <row r="320" spans="1:8" x14ac:dyDescent="0.2">
      <c r="A320" s="21"/>
      <c r="B320" s="9"/>
      <c r="C320" s="9"/>
      <c r="D320" s="9"/>
      <c r="E320" s="9"/>
      <c r="F320" s="9"/>
      <c r="G320" s="9"/>
      <c r="H320" s="9"/>
    </row>
    <row r="321" spans="1:8" x14ac:dyDescent="0.2">
      <c r="A321" s="21"/>
      <c r="B321" s="9"/>
      <c r="C321" s="9"/>
      <c r="D321" s="9"/>
      <c r="E321" s="9"/>
      <c r="F321" s="9"/>
      <c r="G321" s="9"/>
      <c r="H321" s="9"/>
    </row>
    <row r="322" spans="1:8" x14ac:dyDescent="0.2">
      <c r="A322" s="21"/>
      <c r="B322" s="9"/>
      <c r="C322" s="9"/>
      <c r="D322" s="9"/>
      <c r="E322" s="9"/>
      <c r="F322" s="9"/>
      <c r="G322" s="9"/>
      <c r="H322" s="9"/>
    </row>
    <row r="323" spans="1:8" x14ac:dyDescent="0.2">
      <c r="A323" s="21"/>
      <c r="B323" s="9"/>
      <c r="C323" s="9"/>
      <c r="D323" s="9"/>
      <c r="E323" s="9"/>
      <c r="F323" s="9"/>
      <c r="G323" s="9"/>
      <c r="H323" s="9"/>
    </row>
    <row r="324" spans="1:8" x14ac:dyDescent="0.2">
      <c r="C324" s="9"/>
      <c r="D324" s="9"/>
      <c r="E324" s="9"/>
      <c r="F324" s="9"/>
      <c r="G324" s="9"/>
      <c r="H324" s="9"/>
    </row>
    <row r="325" spans="1:8" x14ac:dyDescent="0.2">
      <c r="C325" s="9"/>
      <c r="D325" s="9"/>
      <c r="E325" s="9"/>
      <c r="F325" s="9"/>
      <c r="G325" s="9"/>
      <c r="H325" s="9"/>
    </row>
    <row r="326" spans="1:8" x14ac:dyDescent="0.2">
      <c r="C326" s="9"/>
      <c r="D326" s="9"/>
      <c r="E326" s="9"/>
      <c r="F326" s="9"/>
      <c r="G326" s="9"/>
      <c r="H326" s="9"/>
    </row>
    <row r="327" spans="1:8" x14ac:dyDescent="0.2">
      <c r="C327" s="9"/>
      <c r="D327" s="9"/>
      <c r="E327" s="9"/>
      <c r="F327" s="9"/>
      <c r="G327" s="9"/>
      <c r="H327" s="9"/>
    </row>
    <row r="328" spans="1:8" x14ac:dyDescent="0.2">
      <c r="C328" s="9"/>
      <c r="D328" s="9"/>
      <c r="E328" s="9"/>
      <c r="F328" s="9"/>
      <c r="G328" s="9"/>
      <c r="H328" s="9"/>
    </row>
    <row r="329" spans="1:8" x14ac:dyDescent="0.2">
      <c r="C329" s="9"/>
      <c r="D329" s="9"/>
      <c r="E329" s="9"/>
      <c r="F329" s="9"/>
      <c r="G329" s="9"/>
      <c r="H329" s="9"/>
    </row>
    <row r="330" spans="1:8" x14ac:dyDescent="0.2">
      <c r="C330" s="9"/>
      <c r="D330" s="9"/>
      <c r="E330" s="9"/>
      <c r="F330" s="9"/>
      <c r="G330" s="9"/>
      <c r="H330" s="9"/>
    </row>
    <row r="331" spans="1:8" x14ac:dyDescent="0.2">
      <c r="C331" s="9"/>
      <c r="D331" s="9"/>
      <c r="E331" s="9"/>
      <c r="F331" s="9"/>
      <c r="G331" s="9"/>
      <c r="H331" s="9"/>
    </row>
    <row r="332" spans="1:8" x14ac:dyDescent="0.2">
      <c r="C332" s="9"/>
      <c r="D332" s="9"/>
      <c r="E332" s="9"/>
      <c r="F332" s="9"/>
      <c r="G332" s="9"/>
      <c r="H332" s="9"/>
    </row>
    <row r="333" spans="1:8" x14ac:dyDescent="0.2">
      <c r="C333" s="9"/>
      <c r="D333" s="9"/>
      <c r="E333" s="9"/>
      <c r="F333" s="9"/>
      <c r="G333" s="9"/>
      <c r="H333" s="9"/>
    </row>
    <row r="334" spans="1:8" x14ac:dyDescent="0.2">
      <c r="C334" s="9"/>
      <c r="D334" s="9"/>
      <c r="E334" s="9"/>
      <c r="F334" s="9"/>
      <c r="G334" s="9"/>
      <c r="H334" s="9"/>
    </row>
    <row r="335" spans="1:8" x14ac:dyDescent="0.2">
      <c r="A335" s="21"/>
      <c r="B335" s="9"/>
      <c r="C335" s="9"/>
      <c r="D335" s="9"/>
      <c r="E335" s="9"/>
      <c r="F335" s="9"/>
      <c r="G335" s="9"/>
      <c r="H335" s="9"/>
    </row>
    <row r="336" spans="1:8" x14ac:dyDescent="0.2">
      <c r="A336" s="21"/>
      <c r="B336" s="9"/>
      <c r="C336" s="9"/>
      <c r="D336" s="9"/>
      <c r="E336" s="9"/>
      <c r="F336" s="9"/>
      <c r="G336" s="9"/>
      <c r="H336" s="9"/>
    </row>
    <row r="337" spans="3:8" x14ac:dyDescent="0.2">
      <c r="C337" s="9"/>
      <c r="D337" s="9"/>
      <c r="E337" s="9"/>
      <c r="F337" s="9"/>
      <c r="G337" s="9"/>
      <c r="H337" s="9"/>
    </row>
    <row r="338" spans="3:8" x14ac:dyDescent="0.2">
      <c r="C338" s="9"/>
      <c r="D338" s="9"/>
      <c r="E338" s="9"/>
      <c r="F338" s="9"/>
      <c r="G338" s="9"/>
      <c r="H338" s="9"/>
    </row>
    <row r="339" spans="3:8" x14ac:dyDescent="0.2">
      <c r="D339" s="18"/>
      <c r="E339" s="18"/>
      <c r="F339" s="18"/>
      <c r="G339" s="18"/>
      <c r="H339" s="18"/>
    </row>
  </sheetData>
  <autoFilter ref="A67:B87">
    <sortState ref="A67:B87">
      <sortCondition descending="1" ref="B67:B87"/>
    </sortState>
  </autoFilter>
  <conditionalFormatting sqref="I255 I256 I257 I258 I259 I260 I261 I262 I263 I264 I265 I266 I267 I268 I269 I270 I271 I272 I273 I274 I275 I276 I277 I278 I279 I280 I281 I282">
    <cfRule type="cellIs" dxfId="0" priority="1" stopIfTrue="1" operator="lessThan">
      <formula>0</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93"/>
  <sheetViews>
    <sheetView topLeftCell="A6" workbookViewId="0">
      <selection activeCell="D145" sqref="D145:D193"/>
    </sheetView>
  </sheetViews>
  <sheetFormatPr defaultColWidth="17.140625" defaultRowHeight="12.75" customHeight="1" x14ac:dyDescent="0.2"/>
  <cols>
    <col min="1" max="1" width="77.42578125" customWidth="1"/>
    <col min="2" max="2" width="23.42578125" customWidth="1"/>
    <col min="3" max="3" width="31.42578125" customWidth="1"/>
    <col min="4" max="4" width="29.42578125" customWidth="1"/>
    <col min="5" max="5" width="25.140625" customWidth="1"/>
    <col min="6" max="6" width="28.7109375" customWidth="1"/>
  </cols>
  <sheetData>
    <row r="1" spans="1:5" ht="18" x14ac:dyDescent="0.25">
      <c r="A1" s="40" t="s">
        <v>0</v>
      </c>
      <c r="B1" s="40"/>
      <c r="C1" s="40"/>
      <c r="D1" s="40"/>
    </row>
    <row r="3" spans="1:5" x14ac:dyDescent="0.2">
      <c r="A3" s="23"/>
    </row>
    <row r="4" spans="1:5" x14ac:dyDescent="0.2">
      <c r="B4" s="12"/>
    </row>
    <row r="5" spans="1:5" x14ac:dyDescent="0.2">
      <c r="A5" t="s">
        <v>1</v>
      </c>
      <c r="B5" s="4">
        <v>48</v>
      </c>
      <c r="C5" t="s">
        <v>2</v>
      </c>
      <c r="D5" s="4">
        <v>28</v>
      </c>
    </row>
    <row r="6" spans="1:5" x14ac:dyDescent="0.2">
      <c r="A6" s="39" t="s">
        <v>3</v>
      </c>
      <c r="C6" t="s">
        <v>4</v>
      </c>
      <c r="D6" s="4">
        <v>20</v>
      </c>
    </row>
    <row r="7" spans="1:5" ht="14.25" customHeight="1" x14ac:dyDescent="0.2">
      <c r="B7" s="4"/>
      <c r="D7" t="s">
        <v>5</v>
      </c>
    </row>
    <row r="8" spans="1:5" ht="6.75" customHeight="1" x14ac:dyDescent="0.2">
      <c r="D8" t="s">
        <v>6</v>
      </c>
      <c r="E8" s="4">
        <v>3</v>
      </c>
    </row>
    <row r="9" spans="1:5" ht="27" customHeight="1" x14ac:dyDescent="0.2">
      <c r="D9" s="39" t="s">
        <v>7</v>
      </c>
    </row>
    <row r="11" spans="1:5" ht="25.5" x14ac:dyDescent="0.2">
      <c r="D11" t="s">
        <v>8</v>
      </c>
      <c r="E11" s="4">
        <v>2</v>
      </c>
    </row>
    <row r="12" spans="1:5" ht="33.75" x14ac:dyDescent="0.2">
      <c r="D12" s="39" t="s">
        <v>9</v>
      </c>
    </row>
    <row r="14" spans="1:5" ht="15" x14ac:dyDescent="0.25">
      <c r="A14" s="41" t="s">
        <v>10</v>
      </c>
      <c r="B14" s="41"/>
      <c r="C14" s="41"/>
      <c r="D14" s="41"/>
    </row>
    <row r="17" spans="1:6" x14ac:dyDescent="0.2">
      <c r="A17" s="30"/>
    </row>
    <row r="18" spans="1:6" x14ac:dyDescent="0.2">
      <c r="A18" s="30"/>
    </row>
    <row r="21" spans="1:6" x14ac:dyDescent="0.2">
      <c r="A21" s="23"/>
    </row>
    <row r="23" spans="1:6" x14ac:dyDescent="0.2">
      <c r="A23" s="23"/>
    </row>
    <row r="29" spans="1:6" x14ac:dyDescent="0.2">
      <c r="F29" s="30"/>
    </row>
    <row r="40" spans="1:7" ht="20.25" customHeight="1" x14ac:dyDescent="0.2"/>
    <row r="41" spans="1:7" ht="26.25" x14ac:dyDescent="0.25">
      <c r="A41" s="41" t="s">
        <v>11</v>
      </c>
      <c r="B41" s="41"/>
      <c r="C41" s="41"/>
      <c r="D41" s="41"/>
      <c r="F41" s="19"/>
      <c r="G41" s="37" t="s">
        <v>12</v>
      </c>
    </row>
    <row r="42" spans="1:7" ht="25.5" x14ac:dyDescent="0.2">
      <c r="F42" s="19" t="s">
        <v>13</v>
      </c>
      <c r="G42" s="5" t="s">
        <v>14</v>
      </c>
    </row>
    <row r="43" spans="1:7" x14ac:dyDescent="0.2">
      <c r="F43" s="19"/>
      <c r="G43" s="5" t="s">
        <v>15</v>
      </c>
    </row>
    <row r="44" spans="1:7" x14ac:dyDescent="0.2">
      <c r="F44" s="19"/>
      <c r="G44" s="5" t="s">
        <v>16</v>
      </c>
    </row>
    <row r="45" spans="1:7" x14ac:dyDescent="0.2">
      <c r="F45" s="19"/>
      <c r="G45" s="5" t="s">
        <v>17</v>
      </c>
    </row>
    <row r="46" spans="1:7" x14ac:dyDescent="0.2">
      <c r="F46" s="19"/>
      <c r="G46" s="5" t="s">
        <v>18</v>
      </c>
    </row>
    <row r="47" spans="1:7" x14ac:dyDescent="0.2">
      <c r="F47" s="19"/>
      <c r="G47" s="5" t="s">
        <v>19</v>
      </c>
    </row>
    <row r="48" spans="1:7" x14ac:dyDescent="0.2">
      <c r="F48" s="19"/>
      <c r="G48" s="5" t="s">
        <v>20</v>
      </c>
    </row>
    <row r="49" spans="5:7" x14ac:dyDescent="0.2">
      <c r="F49" s="19"/>
      <c r="G49" s="5" t="s">
        <v>21</v>
      </c>
    </row>
    <row r="50" spans="5:7" x14ac:dyDescent="0.2">
      <c r="F50" s="19"/>
      <c r="G50" s="5" t="s">
        <v>22</v>
      </c>
    </row>
    <row r="51" spans="5:7" x14ac:dyDescent="0.2">
      <c r="F51" s="19" t="s">
        <v>23</v>
      </c>
      <c r="G51" s="36" t="s">
        <v>24</v>
      </c>
    </row>
    <row r="52" spans="5:7" ht="25.5" x14ac:dyDescent="0.2">
      <c r="F52" s="19"/>
      <c r="G52" s="36" t="s">
        <v>25</v>
      </c>
    </row>
    <row r="53" spans="5:7" x14ac:dyDescent="0.2">
      <c r="F53" s="19"/>
      <c r="G53" s="36" t="s">
        <v>26</v>
      </c>
    </row>
    <row r="54" spans="5:7" ht="63.75" x14ac:dyDescent="0.2">
      <c r="E54" t="s">
        <v>27</v>
      </c>
      <c r="F54" s="19" t="s">
        <v>28</v>
      </c>
      <c r="G54" s="25" t="s">
        <v>29</v>
      </c>
    </row>
    <row r="65" spans="1:5" ht="15" x14ac:dyDescent="0.25">
      <c r="A65" s="41" t="s">
        <v>30</v>
      </c>
      <c r="B65" s="41"/>
      <c r="C65" s="41"/>
      <c r="D65" s="42"/>
    </row>
    <row r="67" spans="1:5" x14ac:dyDescent="0.2">
      <c r="D67" s="17" t="s">
        <v>31</v>
      </c>
      <c r="E67" s="17"/>
    </row>
    <row r="68" spans="1:5" x14ac:dyDescent="0.2">
      <c r="A68" s="23"/>
      <c r="D68" s="17" t="s">
        <v>32</v>
      </c>
      <c r="E68" s="17" t="s">
        <v>33</v>
      </c>
    </row>
    <row r="69" spans="1:5" ht="38.25" x14ac:dyDescent="0.2">
      <c r="D69" s="17" t="s">
        <v>34</v>
      </c>
      <c r="E69" s="17" t="s">
        <v>35</v>
      </c>
    </row>
    <row r="72" spans="1:5" ht="76.5" x14ac:dyDescent="0.2">
      <c r="D72" t="s">
        <v>36</v>
      </c>
    </row>
    <row r="74" spans="1:5" ht="100.5" customHeight="1" x14ac:dyDescent="0.2"/>
    <row r="75" spans="1:5" ht="127.5" x14ac:dyDescent="0.2">
      <c r="A75" t="s">
        <v>37</v>
      </c>
      <c r="B75" t="s">
        <v>38</v>
      </c>
      <c r="C75" t="s">
        <v>39</v>
      </c>
    </row>
    <row r="78" spans="1:5" ht="15" x14ac:dyDescent="0.25">
      <c r="A78" s="41" t="s">
        <v>40</v>
      </c>
      <c r="B78" s="41"/>
      <c r="C78" s="41"/>
    </row>
    <row r="80" spans="1:5" ht="38.25" x14ac:dyDescent="0.2">
      <c r="B80" s="23" t="s">
        <v>41</v>
      </c>
      <c r="C80" s="23" t="s">
        <v>42</v>
      </c>
      <c r="D80" s="23" t="s">
        <v>43</v>
      </c>
    </row>
    <row r="81" spans="1:4" x14ac:dyDescent="0.2">
      <c r="A81">
        <v>1</v>
      </c>
      <c r="B81" s="21" t="s">
        <v>44</v>
      </c>
      <c r="C81" s="34">
        <v>68000</v>
      </c>
      <c r="D81" t="s">
        <v>45</v>
      </c>
    </row>
    <row r="82" spans="1:4" x14ac:dyDescent="0.2">
      <c r="A82">
        <v>2</v>
      </c>
      <c r="B82" s="21" t="s">
        <v>46</v>
      </c>
      <c r="C82" s="34">
        <v>8065</v>
      </c>
      <c r="D82" t="s">
        <v>45</v>
      </c>
    </row>
    <row r="83" spans="1:4" x14ac:dyDescent="0.2">
      <c r="A83">
        <v>3</v>
      </c>
      <c r="B83" s="21" t="s">
        <v>47</v>
      </c>
      <c r="C83" s="34">
        <v>4400</v>
      </c>
      <c r="D83" t="s">
        <v>45</v>
      </c>
    </row>
    <row r="84" spans="1:4" x14ac:dyDescent="0.2">
      <c r="A84">
        <v>4</v>
      </c>
      <c r="B84" s="21" t="s">
        <v>48</v>
      </c>
      <c r="C84" s="34">
        <v>3034</v>
      </c>
      <c r="D84" t="s">
        <v>45</v>
      </c>
    </row>
    <row r="85" spans="1:4" x14ac:dyDescent="0.2">
      <c r="A85">
        <v>5</v>
      </c>
      <c r="B85" s="21" t="s">
        <v>49</v>
      </c>
      <c r="C85" s="34">
        <v>1741</v>
      </c>
      <c r="D85" t="s">
        <v>45</v>
      </c>
    </row>
    <row r="86" spans="1:4" x14ac:dyDescent="0.2">
      <c r="A86">
        <v>6</v>
      </c>
      <c r="B86" s="31" t="s">
        <v>50</v>
      </c>
      <c r="C86" s="16">
        <v>1561</v>
      </c>
      <c r="D86" t="s">
        <v>51</v>
      </c>
    </row>
    <row r="87" spans="1:4" x14ac:dyDescent="0.2">
      <c r="A87">
        <v>7</v>
      </c>
      <c r="B87" s="21" t="s">
        <v>52</v>
      </c>
      <c r="C87" s="34">
        <v>1521</v>
      </c>
      <c r="D87" t="s">
        <v>45</v>
      </c>
    </row>
    <row r="88" spans="1:4" x14ac:dyDescent="0.2">
      <c r="A88">
        <v>8</v>
      </c>
      <c r="B88" s="21" t="s">
        <v>53</v>
      </c>
      <c r="C88" s="34">
        <v>1101</v>
      </c>
      <c r="D88" t="s">
        <v>45</v>
      </c>
    </row>
    <row r="89" spans="1:4" x14ac:dyDescent="0.2">
      <c r="A89">
        <v>9</v>
      </c>
      <c r="B89" s="21" t="s">
        <v>54</v>
      </c>
      <c r="C89" s="34">
        <v>1039</v>
      </c>
      <c r="D89" t="s">
        <v>51</v>
      </c>
    </row>
    <row r="90" spans="1:4" x14ac:dyDescent="0.2">
      <c r="B90" s="31" t="s">
        <v>55</v>
      </c>
      <c r="C90" s="16">
        <v>97813</v>
      </c>
    </row>
    <row r="96" spans="1:4" ht="15" x14ac:dyDescent="0.25">
      <c r="A96" s="41" t="s">
        <v>56</v>
      </c>
      <c r="B96" s="41"/>
      <c r="C96" s="41"/>
      <c r="D96" s="41"/>
    </row>
    <row r="97" spans="1:5" x14ac:dyDescent="0.2">
      <c r="D97" t="s">
        <v>57</v>
      </c>
    </row>
    <row r="98" spans="1:5" x14ac:dyDescent="0.2">
      <c r="A98" s="24"/>
      <c r="B98" s="9"/>
      <c r="C98" s="9"/>
      <c r="D98" s="9"/>
    </row>
    <row r="99" spans="1:5" ht="102" x14ac:dyDescent="0.2">
      <c r="A99" s="42" t="s">
        <v>58</v>
      </c>
      <c r="B99" s="43"/>
      <c r="D99" s="9" t="s">
        <v>59</v>
      </c>
    </row>
    <row r="100" spans="1:5" x14ac:dyDescent="0.2">
      <c r="A100" s="42" t="s">
        <v>60</v>
      </c>
      <c r="B100" s="43"/>
      <c r="D100" s="9"/>
    </row>
    <row r="101" spans="1:5" x14ac:dyDescent="0.2">
      <c r="B101" s="9"/>
      <c r="D101" s="9"/>
    </row>
    <row r="102" spans="1:5" ht="89.25" x14ac:dyDescent="0.2">
      <c r="A102" s="42" t="s">
        <v>61</v>
      </c>
      <c r="B102" s="43"/>
      <c r="C102" s="1" t="s">
        <v>62</v>
      </c>
      <c r="D102" s="9" t="s">
        <v>63</v>
      </c>
      <c r="E102" t="s">
        <v>64</v>
      </c>
    </row>
    <row r="103" spans="1:5" x14ac:dyDescent="0.2">
      <c r="B103" s="9"/>
      <c r="D103" s="9"/>
    </row>
    <row r="119" spans="1:8" x14ac:dyDescent="0.2">
      <c r="A119" s="23"/>
      <c r="B119" s="23"/>
      <c r="C119" s="23"/>
      <c r="D119" s="23"/>
      <c r="E119" s="23"/>
      <c r="F119" s="23"/>
      <c r="G119" s="23"/>
      <c r="H119" s="23"/>
    </row>
    <row r="120" spans="1:8" x14ac:dyDescent="0.2">
      <c r="A120" s="9" t="s">
        <v>65</v>
      </c>
      <c r="B120" s="9"/>
      <c r="C120" s="9"/>
      <c r="D120" s="9"/>
      <c r="E120" s="9"/>
      <c r="F120" s="9"/>
      <c r="G120" s="9"/>
      <c r="H120" s="9"/>
    </row>
    <row r="121" spans="1:8" x14ac:dyDescent="0.2">
      <c r="B121" s="9"/>
      <c r="C121" s="9"/>
      <c r="D121" s="9"/>
      <c r="E121" s="9"/>
      <c r="F121" s="9"/>
      <c r="G121" s="9"/>
      <c r="H121" s="9"/>
    </row>
    <row r="122" spans="1:8" x14ac:dyDescent="0.2">
      <c r="C122" s="9"/>
      <c r="D122" s="9"/>
      <c r="E122" s="9"/>
      <c r="F122" s="9"/>
      <c r="G122" s="9"/>
      <c r="H122" s="9"/>
    </row>
    <row r="123" spans="1:8" x14ac:dyDescent="0.2">
      <c r="C123" s="18"/>
      <c r="D123" s="18"/>
      <c r="E123" s="18"/>
      <c r="F123" s="18"/>
      <c r="G123" s="18"/>
      <c r="H123" s="18"/>
    </row>
    <row r="124" spans="1:8" x14ac:dyDescent="0.2">
      <c r="C124" s="9"/>
      <c r="D124" s="9"/>
      <c r="E124" s="9"/>
      <c r="F124" s="9"/>
      <c r="G124" s="9"/>
      <c r="H124" s="9"/>
    </row>
    <row r="125" spans="1:8" x14ac:dyDescent="0.2">
      <c r="C125" s="9"/>
      <c r="D125" s="9"/>
      <c r="E125" s="9"/>
      <c r="F125" s="9"/>
      <c r="G125" s="9"/>
      <c r="H125" s="9"/>
    </row>
    <row r="126" spans="1:8" x14ac:dyDescent="0.2">
      <c r="C126" s="9"/>
      <c r="D126" s="9"/>
      <c r="E126" s="9"/>
      <c r="F126" s="9"/>
      <c r="G126" s="9"/>
      <c r="H126" s="9"/>
    </row>
    <row r="127" spans="1:8" x14ac:dyDescent="0.2">
      <c r="C127" s="9"/>
      <c r="D127" s="9"/>
      <c r="E127" s="9"/>
      <c r="F127" s="9"/>
      <c r="G127" s="9"/>
      <c r="H127" s="9"/>
    </row>
    <row r="128" spans="1:8" x14ac:dyDescent="0.2">
      <c r="C128" s="9"/>
      <c r="D128" s="9"/>
      <c r="E128" s="9"/>
      <c r="F128" s="9"/>
      <c r="G128" s="9"/>
      <c r="H128" s="9"/>
    </row>
    <row r="129" spans="1:8" x14ac:dyDescent="0.2">
      <c r="C129" s="9"/>
      <c r="D129" s="9"/>
      <c r="E129" s="9"/>
      <c r="F129" s="9"/>
      <c r="G129" s="9"/>
      <c r="H129" s="9"/>
    </row>
    <row r="130" spans="1:8" x14ac:dyDescent="0.2">
      <c r="C130" s="9"/>
      <c r="D130" s="9"/>
      <c r="E130" s="9"/>
      <c r="F130" s="9"/>
      <c r="G130" s="9"/>
      <c r="H130" s="9"/>
    </row>
    <row r="131" spans="1:8" x14ac:dyDescent="0.2">
      <c r="C131" s="9"/>
      <c r="D131" s="9"/>
      <c r="E131" s="9"/>
      <c r="F131" s="9"/>
      <c r="G131" s="9"/>
      <c r="H131" s="9"/>
    </row>
    <row r="132" spans="1:8" x14ac:dyDescent="0.2">
      <c r="C132" s="9"/>
      <c r="D132" s="9"/>
      <c r="E132" s="9"/>
      <c r="F132" s="9"/>
      <c r="G132" s="9"/>
      <c r="H132" s="9"/>
    </row>
    <row r="133" spans="1:8" x14ac:dyDescent="0.2">
      <c r="C133" s="9"/>
      <c r="D133" s="9"/>
      <c r="E133" s="9"/>
      <c r="F133" s="9"/>
      <c r="G133" s="9"/>
      <c r="H133" s="9"/>
    </row>
    <row r="134" spans="1:8" x14ac:dyDescent="0.2">
      <c r="C134" s="9"/>
      <c r="D134" s="9"/>
      <c r="E134" s="9"/>
      <c r="F134" s="9"/>
      <c r="G134" s="9"/>
      <c r="H134" s="9"/>
    </row>
    <row r="135" spans="1:8" x14ac:dyDescent="0.2">
      <c r="C135" s="9"/>
      <c r="D135" s="9"/>
      <c r="E135" s="9"/>
      <c r="F135" s="9"/>
      <c r="G135" s="9"/>
      <c r="H135" s="9"/>
    </row>
    <row r="136" spans="1:8" x14ac:dyDescent="0.2">
      <c r="C136" s="9"/>
      <c r="D136" s="9"/>
      <c r="E136" s="9"/>
      <c r="F136" s="9"/>
      <c r="G136" s="9"/>
      <c r="H136" s="9"/>
    </row>
    <row r="137" spans="1:8" x14ac:dyDescent="0.2">
      <c r="B137" s="18"/>
      <c r="C137" s="18"/>
      <c r="D137" s="18"/>
      <c r="E137" s="18"/>
      <c r="F137" s="18"/>
      <c r="G137" s="18"/>
      <c r="H137" s="18"/>
    </row>
    <row r="138" spans="1:8" x14ac:dyDescent="0.2">
      <c r="B138" s="9"/>
      <c r="C138" s="9"/>
      <c r="D138" s="9"/>
      <c r="E138" s="9"/>
      <c r="F138" s="9"/>
      <c r="G138" s="9"/>
      <c r="H138" s="9"/>
    </row>
    <row r="139" spans="1:8" x14ac:dyDescent="0.2">
      <c r="B139" s="9"/>
      <c r="C139" s="9"/>
      <c r="D139" s="9"/>
      <c r="E139" s="9"/>
      <c r="F139" s="9"/>
      <c r="G139" s="9"/>
      <c r="H139" s="9"/>
    </row>
    <row r="140" spans="1:8" x14ac:dyDescent="0.2">
      <c r="A140" s="18"/>
      <c r="B140" s="18"/>
      <c r="C140" s="18"/>
      <c r="D140" s="18"/>
      <c r="E140" s="18"/>
      <c r="F140" s="18"/>
      <c r="G140" s="18"/>
      <c r="H140" s="18"/>
    </row>
    <row r="141" spans="1:8" x14ac:dyDescent="0.2">
      <c r="A141" s="9"/>
      <c r="B141" s="9"/>
      <c r="C141" s="9"/>
      <c r="D141" s="9"/>
      <c r="E141" s="9"/>
      <c r="F141" s="9"/>
      <c r="G141" s="9"/>
      <c r="H141" s="9"/>
    </row>
    <row r="142" spans="1:8" x14ac:dyDescent="0.2">
      <c r="A142" s="9"/>
      <c r="B142" s="9"/>
      <c r="C142" s="9"/>
      <c r="D142" s="9"/>
      <c r="E142" s="9"/>
      <c r="F142" s="9"/>
      <c r="G142" s="9"/>
      <c r="H142" s="9"/>
    </row>
    <row r="143" spans="1:8" x14ac:dyDescent="0.2">
      <c r="A143" s="9"/>
      <c r="B143" s="9"/>
      <c r="C143" s="9"/>
      <c r="D143" s="9"/>
      <c r="E143" s="9"/>
      <c r="F143" s="9"/>
      <c r="G143" s="9"/>
      <c r="H143" s="9"/>
    </row>
    <row r="144" spans="1:8" ht="25.5" x14ac:dyDescent="0.2">
      <c r="B144" t="s">
        <v>87</v>
      </c>
      <c r="E144" s="9"/>
      <c r="F144" s="9"/>
      <c r="G144" s="9"/>
      <c r="H144" s="9"/>
    </row>
    <row r="145" spans="1:8" x14ac:dyDescent="0.2">
      <c r="A145" t="s">
        <v>18</v>
      </c>
      <c r="B145">
        <v>216</v>
      </c>
      <c r="C145" t="s">
        <v>32</v>
      </c>
      <c r="D145" t="s">
        <v>88</v>
      </c>
      <c r="E145" s="9"/>
      <c r="F145" s="9"/>
      <c r="G145" s="9"/>
      <c r="H145" s="9"/>
    </row>
    <row r="146" spans="1:8" x14ac:dyDescent="0.2">
      <c r="A146" t="s">
        <v>89</v>
      </c>
      <c r="B146">
        <v>166</v>
      </c>
      <c r="C146" t="s">
        <v>32</v>
      </c>
      <c r="D146" t="s">
        <v>90</v>
      </c>
      <c r="E146" s="9"/>
      <c r="F146" s="9"/>
      <c r="G146" s="9"/>
      <c r="H146" s="9"/>
    </row>
    <row r="147" spans="1:8" x14ac:dyDescent="0.2">
      <c r="A147" t="s">
        <v>91</v>
      </c>
      <c r="B147">
        <v>4400</v>
      </c>
      <c r="C147" t="s">
        <v>32</v>
      </c>
      <c r="D147" t="s">
        <v>92</v>
      </c>
      <c r="E147" s="9"/>
      <c r="F147" s="9"/>
      <c r="G147" s="9"/>
      <c r="H147" s="9"/>
    </row>
    <row r="148" spans="1:8" x14ac:dyDescent="0.2">
      <c r="A148" t="s">
        <v>93</v>
      </c>
      <c r="B148">
        <v>1741</v>
      </c>
      <c r="C148" t="s">
        <v>32</v>
      </c>
      <c r="D148" t="s">
        <v>94</v>
      </c>
      <c r="E148" s="18"/>
      <c r="F148" s="18"/>
      <c r="G148" s="18"/>
      <c r="H148" s="18"/>
    </row>
    <row r="149" spans="1:8" x14ac:dyDescent="0.2">
      <c r="A149" t="s">
        <v>95</v>
      </c>
      <c r="B149">
        <v>3</v>
      </c>
      <c r="C149" t="s">
        <v>32</v>
      </c>
      <c r="D149" t="s">
        <v>96</v>
      </c>
      <c r="E149" s="9"/>
      <c r="F149" s="9"/>
      <c r="G149" s="9"/>
      <c r="H149" s="9"/>
    </row>
    <row r="150" spans="1:8" x14ac:dyDescent="0.2">
      <c r="A150" t="s">
        <v>97</v>
      </c>
      <c r="B150">
        <v>165</v>
      </c>
      <c r="C150" t="s">
        <v>32</v>
      </c>
      <c r="D150" t="s">
        <v>98</v>
      </c>
      <c r="E150" s="9"/>
      <c r="F150" s="9"/>
      <c r="G150" s="9"/>
      <c r="H150" s="9"/>
    </row>
    <row r="151" spans="1:8" x14ac:dyDescent="0.2">
      <c r="A151" t="s">
        <v>99</v>
      </c>
      <c r="B151">
        <v>364</v>
      </c>
      <c r="C151" t="s">
        <v>32</v>
      </c>
      <c r="D151" t="s">
        <v>100</v>
      </c>
      <c r="E151" s="9"/>
      <c r="F151" s="9"/>
      <c r="G151" s="9"/>
      <c r="H151" s="9"/>
    </row>
    <row r="152" spans="1:8" x14ac:dyDescent="0.2">
      <c r="A152" t="s">
        <v>14</v>
      </c>
      <c r="B152">
        <v>1521</v>
      </c>
      <c r="C152" t="s">
        <v>101</v>
      </c>
      <c r="D152" t="s">
        <v>102</v>
      </c>
      <c r="E152" s="9"/>
      <c r="F152" s="9"/>
      <c r="G152" s="9"/>
      <c r="H152" s="9"/>
    </row>
    <row r="153" spans="1:8" x14ac:dyDescent="0.2">
      <c r="A153" t="s">
        <v>103</v>
      </c>
      <c r="B153">
        <v>3</v>
      </c>
      <c r="C153" t="s">
        <v>32</v>
      </c>
      <c r="D153" t="s">
        <v>104</v>
      </c>
      <c r="E153" s="9"/>
      <c r="F153" s="9"/>
      <c r="G153" s="9"/>
      <c r="H153" s="9"/>
    </row>
    <row r="154" spans="1:8" x14ac:dyDescent="0.2">
      <c r="A154" t="s">
        <v>17</v>
      </c>
      <c r="B154">
        <v>229</v>
      </c>
      <c r="C154" t="s">
        <v>32</v>
      </c>
      <c r="D154" t="s">
        <v>105</v>
      </c>
      <c r="E154" s="9"/>
      <c r="F154" s="9"/>
      <c r="G154" s="9"/>
      <c r="H154" s="9"/>
    </row>
    <row r="155" spans="1:8" x14ac:dyDescent="0.2">
      <c r="A155" t="s">
        <v>22</v>
      </c>
      <c r="B155">
        <v>60</v>
      </c>
      <c r="C155" t="s">
        <v>32</v>
      </c>
      <c r="D155" t="s">
        <v>106</v>
      </c>
      <c r="E155" s="9"/>
      <c r="F155" s="9"/>
      <c r="G155" s="9"/>
      <c r="H155" s="9"/>
    </row>
    <row r="156" spans="1:8" x14ac:dyDescent="0.2">
      <c r="A156" t="s">
        <v>107</v>
      </c>
      <c r="B156">
        <v>182</v>
      </c>
      <c r="C156" t="s">
        <v>32</v>
      </c>
      <c r="D156" t="s">
        <v>108</v>
      </c>
      <c r="E156" s="9"/>
      <c r="F156" s="9"/>
      <c r="G156" s="9"/>
      <c r="H156" s="9"/>
    </row>
    <row r="157" spans="1:8" x14ac:dyDescent="0.2">
      <c r="A157" t="s">
        <v>109</v>
      </c>
      <c r="B157">
        <v>3034</v>
      </c>
      <c r="C157" t="s">
        <v>32</v>
      </c>
      <c r="D157" t="s">
        <v>110</v>
      </c>
      <c r="E157" s="9"/>
      <c r="F157" s="9"/>
      <c r="G157" s="9"/>
      <c r="H157" s="9"/>
    </row>
    <row r="158" spans="1:8" x14ac:dyDescent="0.2">
      <c r="A158" t="s">
        <v>111</v>
      </c>
      <c r="B158">
        <v>863</v>
      </c>
      <c r="C158" t="s">
        <v>32</v>
      </c>
      <c r="D158" t="s">
        <v>112</v>
      </c>
      <c r="E158" s="9"/>
      <c r="F158" s="9"/>
      <c r="G158" s="9"/>
      <c r="H158" s="9"/>
    </row>
    <row r="159" spans="1:8" x14ac:dyDescent="0.2">
      <c r="A159" t="s">
        <v>15</v>
      </c>
      <c r="B159">
        <v>383</v>
      </c>
      <c r="C159" t="s">
        <v>32</v>
      </c>
      <c r="D159" t="s">
        <v>113</v>
      </c>
      <c r="E159" s="9"/>
      <c r="F159" s="9"/>
      <c r="G159" s="9"/>
      <c r="H159" s="9"/>
    </row>
    <row r="160" spans="1:8" x14ac:dyDescent="0.2">
      <c r="A160" t="s">
        <v>114</v>
      </c>
      <c r="B160">
        <v>950</v>
      </c>
      <c r="C160" t="s">
        <v>32</v>
      </c>
      <c r="D160" t="s">
        <v>115</v>
      </c>
      <c r="E160" s="9"/>
      <c r="F160" s="9"/>
      <c r="G160" s="9"/>
      <c r="H160" s="9"/>
    </row>
    <row r="161" spans="1:8" x14ac:dyDescent="0.2">
      <c r="A161" t="s">
        <v>21</v>
      </c>
      <c r="B161">
        <v>144</v>
      </c>
      <c r="C161" t="s">
        <v>32</v>
      </c>
      <c r="D161" t="s">
        <v>116</v>
      </c>
      <c r="E161" s="9"/>
      <c r="F161" s="9"/>
      <c r="G161" s="9"/>
      <c r="H161" s="9"/>
    </row>
    <row r="162" spans="1:8" x14ac:dyDescent="0.2">
      <c r="A162" t="s">
        <v>19</v>
      </c>
      <c r="B162">
        <v>190</v>
      </c>
      <c r="C162" t="s">
        <v>32</v>
      </c>
      <c r="D162" t="s">
        <v>117</v>
      </c>
      <c r="E162" s="9"/>
      <c r="F162" s="9"/>
      <c r="G162" s="9"/>
      <c r="H162" s="9"/>
    </row>
    <row r="163" spans="1:8" x14ac:dyDescent="0.2">
      <c r="A163" t="s">
        <v>16</v>
      </c>
      <c r="B163">
        <v>244</v>
      </c>
      <c r="C163" t="s">
        <v>32</v>
      </c>
      <c r="D163" t="s">
        <v>118</v>
      </c>
      <c r="E163" s="9"/>
      <c r="F163" t="s">
        <v>119</v>
      </c>
      <c r="G163">
        <v>1561</v>
      </c>
      <c r="H163" s="9"/>
    </row>
    <row r="164" spans="1:8" x14ac:dyDescent="0.2">
      <c r="A164" t="s">
        <v>120</v>
      </c>
      <c r="B164">
        <v>1101</v>
      </c>
      <c r="C164" t="s">
        <v>32</v>
      </c>
      <c r="D164" t="s">
        <v>121</v>
      </c>
      <c r="E164" s="9"/>
      <c r="F164" t="s">
        <v>122</v>
      </c>
      <c r="G164">
        <v>1039</v>
      </c>
      <c r="H164" s="9"/>
    </row>
    <row r="165" spans="1:8" x14ac:dyDescent="0.2">
      <c r="A165" t="s">
        <v>123</v>
      </c>
      <c r="B165">
        <v>188</v>
      </c>
      <c r="C165" t="s">
        <v>32</v>
      </c>
      <c r="D165" t="s">
        <v>124</v>
      </c>
      <c r="E165" s="9"/>
      <c r="F165" t="s">
        <v>125</v>
      </c>
      <c r="G165">
        <v>350</v>
      </c>
      <c r="H165" s="9"/>
    </row>
    <row r="166" spans="1:8" x14ac:dyDescent="0.2">
      <c r="A166" t="s">
        <v>126</v>
      </c>
      <c r="B166">
        <v>10</v>
      </c>
      <c r="C166" t="s">
        <v>32</v>
      </c>
      <c r="D166" t="s">
        <v>127</v>
      </c>
      <c r="E166" s="9"/>
      <c r="F166" t="s">
        <v>128</v>
      </c>
      <c r="G166">
        <v>287</v>
      </c>
      <c r="H166" s="9"/>
    </row>
    <row r="167" spans="1:8" x14ac:dyDescent="0.2">
      <c r="A167" t="s">
        <v>129</v>
      </c>
      <c r="B167">
        <v>552</v>
      </c>
      <c r="C167" t="s">
        <v>32</v>
      </c>
      <c r="D167" t="s">
        <v>130</v>
      </c>
      <c r="E167" s="9"/>
      <c r="F167" t="s">
        <v>131</v>
      </c>
      <c r="G167">
        <v>158</v>
      </c>
      <c r="H167" s="9"/>
    </row>
    <row r="168" spans="1:8" x14ac:dyDescent="0.2">
      <c r="A168" t="s">
        <v>132</v>
      </c>
      <c r="B168">
        <v>8065</v>
      </c>
      <c r="C168" t="s">
        <v>32</v>
      </c>
      <c r="D168" t="s">
        <v>133</v>
      </c>
      <c r="E168" s="9"/>
      <c r="F168" t="s">
        <v>134</v>
      </c>
      <c r="G168">
        <v>126</v>
      </c>
      <c r="H168" s="9"/>
    </row>
    <row r="169" spans="1:8" x14ac:dyDescent="0.2">
      <c r="A169" t="s">
        <v>20</v>
      </c>
      <c r="B169">
        <v>163</v>
      </c>
      <c r="C169" t="s">
        <v>32</v>
      </c>
      <c r="D169" t="s">
        <v>135</v>
      </c>
      <c r="E169" s="9"/>
      <c r="F169" t="s">
        <v>136</v>
      </c>
      <c r="G169">
        <v>126</v>
      </c>
      <c r="H169" s="9"/>
    </row>
    <row r="170" spans="1:8" x14ac:dyDescent="0.2">
      <c r="A170" t="s">
        <v>137</v>
      </c>
      <c r="B170">
        <v>68000</v>
      </c>
      <c r="C170" t="s">
        <v>32</v>
      </c>
      <c r="D170" t="s">
        <v>138</v>
      </c>
      <c r="E170" s="9"/>
      <c r="F170" t="s">
        <v>139</v>
      </c>
      <c r="G170">
        <v>94</v>
      </c>
      <c r="H170" s="9"/>
    </row>
    <row r="171" spans="1:8" x14ac:dyDescent="0.2">
      <c r="A171" t="s">
        <v>140</v>
      </c>
      <c r="B171">
        <v>500</v>
      </c>
      <c r="C171" t="s">
        <v>32</v>
      </c>
      <c r="D171" t="s">
        <v>141</v>
      </c>
      <c r="E171" s="9"/>
      <c r="F171" t="s">
        <v>142</v>
      </c>
      <c r="G171">
        <v>79</v>
      </c>
      <c r="H171" s="9"/>
    </row>
    <row r="172" spans="1:8" x14ac:dyDescent="0.2">
      <c r="A172" t="s">
        <v>143</v>
      </c>
      <c r="B172">
        <v>455</v>
      </c>
      <c r="C172" t="s">
        <v>32</v>
      </c>
      <c r="D172" t="s">
        <v>144</v>
      </c>
      <c r="E172" s="9"/>
      <c r="F172" t="s">
        <v>145</v>
      </c>
      <c r="G172">
        <v>55</v>
      </c>
      <c r="H172" s="9"/>
    </row>
    <row r="173" spans="1:8" x14ac:dyDescent="0.2">
      <c r="A173" t="s">
        <v>119</v>
      </c>
      <c r="B173">
        <v>1561</v>
      </c>
      <c r="C173" t="s">
        <v>146</v>
      </c>
      <c r="D173" t="s">
        <v>147</v>
      </c>
      <c r="E173" s="9"/>
      <c r="F173" t="s">
        <v>148</v>
      </c>
      <c r="G173">
        <v>46</v>
      </c>
      <c r="H173" s="9"/>
    </row>
    <row r="174" spans="1:8" x14ac:dyDescent="0.2">
      <c r="A174" t="s">
        <v>134</v>
      </c>
      <c r="B174">
        <v>126</v>
      </c>
      <c r="C174" t="s">
        <v>146</v>
      </c>
      <c r="D174" t="s">
        <v>149</v>
      </c>
      <c r="E174" s="9"/>
      <c r="F174" t="s">
        <v>150</v>
      </c>
      <c r="G174">
        <v>35</v>
      </c>
      <c r="H174" s="9"/>
    </row>
    <row r="175" spans="1:8" x14ac:dyDescent="0.2">
      <c r="A175" t="s">
        <v>122</v>
      </c>
      <c r="B175">
        <v>1039</v>
      </c>
      <c r="C175" t="s">
        <v>146</v>
      </c>
      <c r="D175" t="s">
        <v>151</v>
      </c>
      <c r="E175" s="9"/>
      <c r="F175" t="s">
        <v>26</v>
      </c>
      <c r="G175">
        <v>27</v>
      </c>
      <c r="H175" s="9"/>
    </row>
    <row r="176" spans="1:8" x14ac:dyDescent="0.2">
      <c r="A176" t="s">
        <v>152</v>
      </c>
      <c r="B176">
        <v>3</v>
      </c>
      <c r="C176" t="s">
        <v>146</v>
      </c>
      <c r="D176" t="s">
        <v>153</v>
      </c>
      <c r="E176" s="9"/>
      <c r="F176" t="s">
        <v>154</v>
      </c>
      <c r="G176">
        <v>26</v>
      </c>
      <c r="H176" s="9"/>
    </row>
    <row r="177" spans="1:8" x14ac:dyDescent="0.2">
      <c r="A177" t="s">
        <v>139</v>
      </c>
      <c r="B177">
        <v>94</v>
      </c>
      <c r="C177" t="s">
        <v>146</v>
      </c>
      <c r="D177" t="s">
        <v>155</v>
      </c>
      <c r="E177" s="9"/>
      <c r="F177" t="s">
        <v>156</v>
      </c>
      <c r="G177">
        <v>24</v>
      </c>
      <c r="H177" s="9"/>
    </row>
    <row r="178" spans="1:8" x14ac:dyDescent="0.2">
      <c r="A178" s="2" t="s">
        <v>157</v>
      </c>
      <c r="B178" s="2">
        <v>0</v>
      </c>
      <c r="C178" s="2" t="s">
        <v>146</v>
      </c>
      <c r="D178" s="2" t="s">
        <v>158</v>
      </c>
      <c r="E178" s="9"/>
      <c r="F178" t="s">
        <v>159</v>
      </c>
      <c r="G178">
        <v>13</v>
      </c>
      <c r="H178" s="9"/>
    </row>
    <row r="179" spans="1:8" x14ac:dyDescent="0.2">
      <c r="A179" t="s">
        <v>160</v>
      </c>
      <c r="B179">
        <v>7</v>
      </c>
      <c r="C179" t="s">
        <v>146</v>
      </c>
      <c r="D179" t="s">
        <v>161</v>
      </c>
      <c r="E179" s="9"/>
      <c r="F179" t="s">
        <v>160</v>
      </c>
      <c r="G179">
        <v>7</v>
      </c>
      <c r="H179" s="9"/>
    </row>
    <row r="180" spans="1:8" x14ac:dyDescent="0.2">
      <c r="A180" t="s">
        <v>142</v>
      </c>
      <c r="B180">
        <v>79</v>
      </c>
      <c r="C180" t="s">
        <v>146</v>
      </c>
      <c r="D180" t="s">
        <v>162</v>
      </c>
      <c r="E180" s="9"/>
      <c r="F180" t="s">
        <v>152</v>
      </c>
      <c r="G180">
        <v>3</v>
      </c>
      <c r="H180" s="9"/>
    </row>
    <row r="181" spans="1:8" x14ac:dyDescent="0.2">
      <c r="A181" s="2" t="s">
        <v>163</v>
      </c>
      <c r="B181" s="2">
        <v>0</v>
      </c>
      <c r="C181" s="2" t="s">
        <v>146</v>
      </c>
      <c r="D181" s="2" t="s">
        <v>164</v>
      </c>
      <c r="E181" s="9"/>
      <c r="F181" t="s">
        <v>165</v>
      </c>
      <c r="G181">
        <v>2</v>
      </c>
      <c r="H181" s="9"/>
    </row>
    <row r="182" spans="1:8" x14ac:dyDescent="0.2">
      <c r="A182" t="s">
        <v>128</v>
      </c>
      <c r="B182">
        <v>287</v>
      </c>
      <c r="C182" t="s">
        <v>146</v>
      </c>
      <c r="D182" t="s">
        <v>166</v>
      </c>
      <c r="E182" s="9"/>
      <c r="F182" s="2" t="s">
        <v>157</v>
      </c>
      <c r="G182" s="2">
        <v>0</v>
      </c>
      <c r="H182" s="9"/>
    </row>
    <row r="183" spans="1:8" x14ac:dyDescent="0.2">
      <c r="A183" t="s">
        <v>131</v>
      </c>
      <c r="B183">
        <v>158</v>
      </c>
      <c r="C183" t="s">
        <v>146</v>
      </c>
      <c r="D183" t="s">
        <v>167</v>
      </c>
      <c r="E183" s="9"/>
      <c r="F183" s="2" t="s">
        <v>163</v>
      </c>
      <c r="G183" s="2">
        <v>0</v>
      </c>
      <c r="H183" s="9"/>
    </row>
    <row r="184" spans="1:8" x14ac:dyDescent="0.2">
      <c r="A184" t="s">
        <v>125</v>
      </c>
      <c r="B184">
        <v>350</v>
      </c>
      <c r="C184" t="s">
        <v>146</v>
      </c>
      <c r="D184" t="s">
        <v>168</v>
      </c>
      <c r="E184" s="9"/>
      <c r="F184" s="9"/>
      <c r="G184" s="9"/>
      <c r="H184" s="9"/>
    </row>
    <row r="185" spans="1:8" x14ac:dyDescent="0.2">
      <c r="A185" t="s">
        <v>145</v>
      </c>
      <c r="B185">
        <v>55</v>
      </c>
      <c r="C185" t="s">
        <v>146</v>
      </c>
      <c r="D185" t="s">
        <v>169</v>
      </c>
      <c r="E185" s="9"/>
      <c r="F185" s="9"/>
      <c r="G185" s="9"/>
      <c r="H185" s="9"/>
    </row>
    <row r="186" spans="1:8" ht="25.5" x14ac:dyDescent="0.2">
      <c r="A186" t="s">
        <v>150</v>
      </c>
      <c r="B186">
        <v>35</v>
      </c>
      <c r="C186" t="s">
        <v>146</v>
      </c>
      <c r="D186" t="s">
        <v>170</v>
      </c>
      <c r="E186" s="9"/>
      <c r="F186" s="9"/>
      <c r="G186" s="9"/>
      <c r="H186" s="9"/>
    </row>
    <row r="187" spans="1:8" x14ac:dyDescent="0.2">
      <c r="A187" t="s">
        <v>156</v>
      </c>
      <c r="B187">
        <v>24</v>
      </c>
      <c r="C187" t="s">
        <v>146</v>
      </c>
      <c r="D187" t="s">
        <v>171</v>
      </c>
      <c r="E187" s="9"/>
      <c r="F187" s="9"/>
      <c r="G187" s="9"/>
      <c r="H187" s="9"/>
    </row>
    <row r="188" spans="1:8" x14ac:dyDescent="0.2">
      <c r="A188" t="s">
        <v>148</v>
      </c>
      <c r="B188">
        <v>46</v>
      </c>
      <c r="C188" t="s">
        <v>146</v>
      </c>
      <c r="D188" t="s">
        <v>172</v>
      </c>
      <c r="E188" s="9"/>
      <c r="F188" s="9"/>
      <c r="G188" s="9"/>
      <c r="H188" s="9"/>
    </row>
    <row r="189" spans="1:8" x14ac:dyDescent="0.2">
      <c r="A189" t="s">
        <v>154</v>
      </c>
      <c r="B189">
        <v>26</v>
      </c>
      <c r="C189" t="s">
        <v>146</v>
      </c>
      <c r="D189" t="s">
        <v>173</v>
      </c>
      <c r="E189" s="9"/>
      <c r="F189" s="9"/>
      <c r="G189" s="9"/>
      <c r="H189" s="9"/>
    </row>
    <row r="190" spans="1:8" x14ac:dyDescent="0.2">
      <c r="A190" t="s">
        <v>165</v>
      </c>
      <c r="B190">
        <v>2</v>
      </c>
      <c r="C190" t="s">
        <v>146</v>
      </c>
      <c r="D190" t="s">
        <v>174</v>
      </c>
      <c r="E190" s="9"/>
      <c r="F190" s="9"/>
      <c r="G190" s="9"/>
      <c r="H190" s="9"/>
    </row>
    <row r="191" spans="1:8" x14ac:dyDescent="0.2">
      <c r="A191" t="s">
        <v>26</v>
      </c>
      <c r="B191">
        <v>27</v>
      </c>
      <c r="C191" t="s">
        <v>146</v>
      </c>
      <c r="D191" t="s">
        <v>175</v>
      </c>
      <c r="E191" s="9"/>
      <c r="F191" s="9"/>
      <c r="G191" s="9"/>
      <c r="H191" s="9"/>
    </row>
    <row r="192" spans="1:8" x14ac:dyDescent="0.2">
      <c r="A192" t="s">
        <v>136</v>
      </c>
      <c r="B192">
        <v>126</v>
      </c>
      <c r="C192" t="s">
        <v>146</v>
      </c>
      <c r="D192" t="s">
        <v>176</v>
      </c>
      <c r="E192" s="9"/>
      <c r="F192" s="9"/>
      <c r="G192" s="9"/>
      <c r="H192" s="9"/>
    </row>
    <row r="193" spans="1:8" x14ac:dyDescent="0.2">
      <c r="A193" t="s">
        <v>159</v>
      </c>
      <c r="B193">
        <v>13</v>
      </c>
      <c r="C193" t="s">
        <v>146</v>
      </c>
      <c r="D193" t="s">
        <v>177</v>
      </c>
      <c r="E193" s="9"/>
      <c r="F193" s="9"/>
      <c r="G193" s="9"/>
      <c r="H193" s="9"/>
    </row>
  </sheetData>
  <mergeCells count="9">
    <mergeCell ref="A96:D96"/>
    <mergeCell ref="A99:B99"/>
    <mergeCell ref="A100:B100"/>
    <mergeCell ref="A102:B102"/>
    <mergeCell ref="A1:D1"/>
    <mergeCell ref="A14:D14"/>
    <mergeCell ref="A41:D41"/>
    <mergeCell ref="A65:D65"/>
    <mergeCell ref="A78:C78"/>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workbookViewId="0"/>
  </sheetViews>
  <sheetFormatPr defaultColWidth="17.140625" defaultRowHeight="12.75" customHeight="1" x14ac:dyDescent="0.2"/>
  <cols>
    <col min="1" max="1" width="179.5703125" customWidth="1"/>
  </cols>
  <sheetData>
    <row r="1" spans="1:1" ht="12.75" customHeight="1" x14ac:dyDescent="0.2">
      <c r="A1" t="s">
        <v>182</v>
      </c>
    </row>
    <row r="6" spans="1:1" ht="12.75" customHeight="1" x14ac:dyDescent="0.2">
      <c r="A6" t="s">
        <v>183</v>
      </c>
    </row>
    <row r="7" spans="1:1" ht="12.75" customHeight="1" x14ac:dyDescent="0.2">
      <c r="A7" t="s">
        <v>184</v>
      </c>
    </row>
    <row r="8" spans="1:1" ht="12.75" customHeight="1" x14ac:dyDescent="0.2">
      <c r="A8" t="s">
        <v>185</v>
      </c>
    </row>
    <row r="9" spans="1:1" ht="12.75" customHeight="1" x14ac:dyDescent="0.2">
      <c r="A9" t="s">
        <v>186</v>
      </c>
    </row>
    <row r="10" spans="1:1" ht="12.75" customHeight="1" x14ac:dyDescent="0.2">
      <c r="A10" t="s">
        <v>187</v>
      </c>
    </row>
    <row r="11" spans="1:1" ht="12.75" customHeight="1" x14ac:dyDescent="0.2">
      <c r="A11" t="s">
        <v>188</v>
      </c>
    </row>
    <row r="12" spans="1:1" ht="12.75" customHeight="1" x14ac:dyDescent="0.2">
      <c r="A12" t="s">
        <v>189</v>
      </c>
    </row>
    <row r="13" spans="1:1" ht="12.75" customHeight="1" x14ac:dyDescent="0.2">
      <c r="A13" t="s">
        <v>190</v>
      </c>
    </row>
    <row r="14" spans="1:1" ht="12.75" customHeight="1" x14ac:dyDescent="0.2">
      <c r="A14" t="s">
        <v>191</v>
      </c>
    </row>
    <row r="19" spans="1:1" ht="12.75" customHeight="1" x14ac:dyDescent="0.2">
      <c r="A19" t="s">
        <v>192</v>
      </c>
    </row>
    <row r="21" spans="1:1" ht="12.75" customHeight="1" x14ac:dyDescent="0.2">
      <c r="A21" t="s">
        <v>178</v>
      </c>
    </row>
    <row r="23" spans="1:1" ht="12.75" customHeight="1" x14ac:dyDescent="0.2">
      <c r="A23" t="s">
        <v>179</v>
      </c>
    </row>
    <row r="25" spans="1:1" ht="12.75" customHeight="1" x14ac:dyDescent="0.2">
      <c r="A25" t="s">
        <v>180</v>
      </c>
    </row>
    <row r="27" spans="1:1" ht="12.75" customHeight="1" x14ac:dyDescent="0.2">
      <c r="A27" t="s">
        <v>181</v>
      </c>
    </row>
    <row r="33" spans="1:2" x14ac:dyDescent="0.2">
      <c r="A33" t="s">
        <v>57</v>
      </c>
    </row>
    <row r="34" spans="1:2" x14ac:dyDescent="0.2">
      <c r="A34" s="9"/>
    </row>
    <row r="35" spans="1:2" ht="25.5" x14ac:dyDescent="0.2">
      <c r="A35" s="9" t="s">
        <v>59</v>
      </c>
    </row>
    <row r="37" spans="1:2" ht="25.5" x14ac:dyDescent="0.2">
      <c r="A37" s="9" t="s">
        <v>63</v>
      </c>
      <c r="B37" t="s">
        <v>193</v>
      </c>
    </row>
    <row r="38" spans="1:2" x14ac:dyDescent="0.2">
      <c r="A38" s="9"/>
    </row>
    <row r="40" spans="1:2" x14ac:dyDescent="0.2">
      <c r="A40" t="s">
        <v>194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24" sqref="A24"/>
    </sheetView>
  </sheetViews>
  <sheetFormatPr defaultColWidth="17.140625" defaultRowHeight="12.75" customHeight="1" x14ac:dyDescent="0.2"/>
  <cols>
    <col min="1" max="1" width="64.28515625" customWidth="1"/>
    <col min="2" max="2" width="39.28515625" customWidth="1"/>
  </cols>
  <sheetData>
    <row r="1" spans="1:2" ht="12.75" customHeight="1" x14ac:dyDescent="0.2">
      <c r="A1" s="44" t="s">
        <v>304</v>
      </c>
    </row>
    <row r="2" spans="1:2" ht="12.75" customHeight="1" x14ac:dyDescent="0.2">
      <c r="A2" s="23" t="s">
        <v>66</v>
      </c>
      <c r="B2" s="9"/>
    </row>
    <row r="3" spans="1:2" ht="12.75" customHeight="1" x14ac:dyDescent="0.2">
      <c r="A3" t="s">
        <v>67</v>
      </c>
      <c r="B3" s="18"/>
    </row>
    <row r="4" spans="1:2" ht="12.75" customHeight="1" x14ac:dyDescent="0.2">
      <c r="A4" t="s">
        <v>68</v>
      </c>
      <c r="B4" s="9" t="s">
        <v>69</v>
      </c>
    </row>
    <row r="5" spans="1:2" ht="12.75" customHeight="1" x14ac:dyDescent="0.2">
      <c r="A5" t="s">
        <v>70</v>
      </c>
      <c r="B5" t="s">
        <v>71</v>
      </c>
    </row>
    <row r="6" spans="1:2" ht="12.75" customHeight="1" x14ac:dyDescent="0.2">
      <c r="A6" t="s">
        <v>72</v>
      </c>
      <c r="B6" t="s">
        <v>73</v>
      </c>
    </row>
    <row r="7" spans="1:2" ht="12.75" customHeight="1" x14ac:dyDescent="0.2">
      <c r="A7" t="s">
        <v>74</v>
      </c>
      <c r="B7" t="s">
        <v>75</v>
      </c>
    </row>
    <row r="8" spans="1:2" ht="12.75" customHeight="1" x14ac:dyDescent="0.2">
      <c r="A8" t="s">
        <v>76</v>
      </c>
      <c r="B8" t="s">
        <v>77</v>
      </c>
    </row>
    <row r="9" spans="1:2" ht="12.75" customHeight="1" x14ac:dyDescent="0.2">
      <c r="A9" t="s">
        <v>78</v>
      </c>
      <c r="B9" t="s">
        <v>79</v>
      </c>
    </row>
    <row r="10" spans="1:2" ht="12.75" customHeight="1" x14ac:dyDescent="0.2">
      <c r="A10" s="27" t="s">
        <v>80</v>
      </c>
      <c r="B10" t="s">
        <v>81</v>
      </c>
    </row>
    <row r="12" spans="1:2" ht="12.75" customHeight="1" x14ac:dyDescent="0.2">
      <c r="A12" s="3"/>
    </row>
    <row r="13" spans="1:2" ht="12.75" customHeight="1" x14ac:dyDescent="0.2">
      <c r="A13" s="26" t="s">
        <v>82</v>
      </c>
    </row>
    <row r="14" spans="1:2" ht="12.75" customHeight="1" x14ac:dyDescent="0.2">
      <c r="A14" s="26" t="s">
        <v>83</v>
      </c>
    </row>
    <row r="15" spans="1:2" ht="12.75" customHeight="1" x14ac:dyDescent="0.2">
      <c r="A15" s="26" t="s">
        <v>84</v>
      </c>
    </row>
    <row r="16" spans="1:2" ht="12.75" customHeight="1" x14ac:dyDescent="0.2">
      <c r="A16" t="s">
        <v>85</v>
      </c>
      <c r="B16" s="9"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Placemat Data</vt:lpstr>
      <vt:lpstr>Comparison charts</vt:lpstr>
      <vt:lpstr>DRAFT Non-NATO counties</vt:lpstr>
      <vt:lpstr>GEO</vt:lpstr>
      <vt:lpstr>Sources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ninom</cp:lastModifiedBy>
  <dcterms:modified xsi:type="dcterms:W3CDTF">2013-08-08T06:30:15Z</dcterms:modified>
</cp:coreProperties>
</file>